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C0FCEFD8-D82E-4F4B-83C2-676596100072}" xr6:coauthVersionLast="47" xr6:coauthVersionMax="47" xr10:uidLastSave="{00000000-0000-0000-0000-000000000000}"/>
  <workbookProtection workbookAlgorithmName="SHA-512" workbookHashValue="nnMY5VDRPm6hNS0b4L+ux8y9a/u5vJakiFVHlIklVmtQ6EFUy6eZyXdiqRDC0lfRZ9VtAfbZz5e+2V35PY1I9Q==" workbookSaltValue="i7uC2zQbz3cqpBCDlgDEfg==" workbookSpinCount="100000" lockStructure="1"/>
  <bookViews>
    <workbookView xWindow="-110" yWindow="-110" windowWidth="19420" windowHeight="10420" tabRatio="831" xr2:uid="{00000000-000D-0000-FFFF-FFFF00000000}"/>
  </bookViews>
  <sheets>
    <sheet name="Facility Details" sheetId="1" r:id="rId1"/>
    <sheet name="Aggregate Products" sheetId="2" r:id="rId2"/>
    <sheet name="Total CO2 &amp; Other Info" sheetId="4" r:id="rId3"/>
    <sheet name="Blended Products" sheetId="5" r:id="rId4"/>
    <sheet name="Tables MM-1 and MM-2" sheetId="9" r:id="rId5"/>
  </sheets>
  <externalReferences>
    <externalReference r:id="rId6"/>
  </externalReferences>
  <definedNames>
    <definedName name="Blend">'Blended Products'!$D$26:$D$45</definedName>
    <definedName name="EIACountryCode">#REF!</definedName>
    <definedName name="EIAStateProdAreaCode">#REF!</definedName>
    <definedName name="EIAStreamCode">#REF!</definedName>
    <definedName name="ImpExp">'Facility Details'!$S$24:$S$25</definedName>
    <definedName name="Producer">'Facility Details'!$R$24:$R$25</definedName>
    <definedName name="Products">'Tables MM-1 and MM-2'!$I$11:$I$79</definedName>
    <definedName name="ProductStream" localSheetId="4">'[1]4. Blended Products'!$R$26:$R$45</definedName>
    <definedName name="ProductStream">'Blended Products'!$R$26:$R$45</definedName>
    <definedName name="ProductStreamLength" localSheetId="4">'[1]4. Blended Products'!$S$26</definedName>
    <definedName name="ProductStreamLength">'Blended Products'!$S$26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3" i="2" l="1"/>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E17" i="5"/>
  <c r="R22" i="2"/>
  <c r="R55" i="5" s="1"/>
  <c r="B5" i="9"/>
  <c r="E5" i="9"/>
  <c r="B1" i="9"/>
  <c r="B2" i="5"/>
  <c r="B2" i="4"/>
  <c r="B2"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G22" i="1"/>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53" i="5"/>
  <c r="A52" i="5"/>
  <c r="A28" i="5"/>
  <c r="A29" i="5"/>
  <c r="A30" i="5"/>
  <c r="A31" i="5"/>
  <c r="A32" i="5"/>
  <c r="A33" i="5"/>
  <c r="A34" i="5"/>
  <c r="A35" i="5"/>
  <c r="A36" i="5"/>
  <c r="A37" i="5"/>
  <c r="A38" i="5"/>
  <c r="A39" i="5"/>
  <c r="A40" i="5"/>
  <c r="A41" i="5"/>
  <c r="A42" i="5"/>
  <c r="A43" i="5"/>
  <c r="A44" i="5"/>
  <c r="A45" i="5"/>
  <c r="A26" i="5"/>
  <c r="A27" i="5"/>
  <c r="A26" i="2"/>
  <c r="A27" i="2"/>
  <c r="A28" i="2"/>
  <c r="A29" i="2"/>
  <c r="A24" i="2"/>
  <c r="B21" i="2" s="1"/>
  <c r="A25" i="2"/>
  <c r="R45" i="5"/>
  <c r="R27" i="5"/>
  <c r="S26" i="5" s="1"/>
  <c r="R28" i="5"/>
  <c r="R29" i="5"/>
  <c r="R30" i="5"/>
  <c r="R31" i="5"/>
  <c r="R32" i="5"/>
  <c r="R33" i="5"/>
  <c r="R34" i="5"/>
  <c r="R35" i="5"/>
  <c r="R36" i="5"/>
  <c r="R37" i="5"/>
  <c r="R38" i="5"/>
  <c r="R39" i="5"/>
  <c r="R40" i="5"/>
  <c r="R41" i="5"/>
  <c r="R42" i="5"/>
  <c r="R43" i="5"/>
  <c r="R44" i="5"/>
  <c r="R26" i="5"/>
  <c r="Q25" i="2"/>
  <c r="Q26" i="2"/>
  <c r="Q27" i="2"/>
  <c r="Q28" i="2"/>
  <c r="Q29" i="2"/>
  <c r="Q24" i="2"/>
  <c r="B20" i="2" s="1"/>
  <c r="R7" i="4"/>
  <c r="C17" i="4" s="1"/>
  <c r="R4" i="5"/>
  <c r="R5" i="5" s="1"/>
  <c r="R7" i="2"/>
  <c r="R8" i="2" s="1"/>
  <c r="G21" i="2"/>
  <c r="F12" i="5"/>
  <c r="B12" i="5"/>
  <c r="F11" i="4"/>
  <c r="B11" i="4"/>
  <c r="F10" i="2"/>
  <c r="B10" i="2"/>
  <c r="B21" i="5" l="1"/>
  <c r="B48" i="5"/>
  <c r="B22" i="5"/>
  <c r="F17" i="5"/>
  <c r="F15" i="2"/>
  <c r="F16" i="2"/>
  <c r="F18" i="5"/>
  <c r="F17" i="2"/>
  <c r="F19" i="5"/>
  <c r="B19" i="2"/>
</calcChain>
</file>

<file path=xl/sharedStrings.xml><?xml version="1.0" encoding="utf-8"?>
<sst xmlns="http://schemas.openxmlformats.org/spreadsheetml/2006/main" count="401" uniqueCount="255">
  <si>
    <t>Facility Details</t>
  </si>
  <si>
    <t>Worksheet Instructions:</t>
  </si>
  <si>
    <t>This worksheet should be completed by all facilities.</t>
  </si>
  <si>
    <t>Version:</t>
  </si>
  <si>
    <t>External Links:</t>
  </si>
  <si>
    <t>Reporting Form Help Content:</t>
  </si>
  <si>
    <t>Workbook Navigation:</t>
  </si>
  <si>
    <t xml:space="preserve">1.) </t>
  </si>
  <si>
    <t>Fill out the following table with general information about this facility:</t>
  </si>
  <si>
    <t>Facility Name:</t>
  </si>
  <si>
    <t>GHGRP ID:</t>
  </si>
  <si>
    <t>Reporting Period:</t>
  </si>
  <si>
    <t>Comments: (optional)</t>
  </si>
  <si>
    <t>Blended Products that Do Not Contain Biomass</t>
  </si>
  <si>
    <t>Products</t>
  </si>
  <si>
    <t>GTBA</t>
  </si>
  <si>
    <t>MTBE</t>
  </si>
  <si>
    <t>ETBE</t>
  </si>
  <si>
    <t>TAME</t>
  </si>
  <si>
    <t>DIPE</t>
  </si>
  <si>
    <t>Components of Blended Products</t>
  </si>
  <si>
    <t>Complete one row for each product entering or leaving the facility.</t>
  </si>
  <si>
    <r>
      <t>Total CO</t>
    </r>
    <r>
      <rPr>
        <b/>
        <vertAlign val="subscript"/>
        <sz val="14"/>
        <color indexed="8"/>
        <rFont val="Arial"/>
        <family val="2"/>
      </rPr>
      <t>2</t>
    </r>
    <r>
      <rPr>
        <b/>
        <sz val="14"/>
        <color indexed="8"/>
        <rFont val="Arial"/>
        <family val="2"/>
      </rPr>
      <t xml:space="preserve"> Quantity</t>
    </r>
  </si>
  <si>
    <t>CGSR</t>
  </si>
  <si>
    <t>CGSM</t>
  </si>
  <si>
    <t>CGSP</t>
  </si>
  <si>
    <t>GSWR</t>
  </si>
  <si>
    <t>GSWM</t>
  </si>
  <si>
    <t>GSWP</t>
  </si>
  <si>
    <t>RFGSR</t>
  </si>
  <si>
    <t>RFGSM</t>
  </si>
  <si>
    <t>RFGSP</t>
  </si>
  <si>
    <t>RFGWR</t>
  </si>
  <si>
    <t>RFGWM</t>
  </si>
  <si>
    <t>RFGWP</t>
  </si>
  <si>
    <t>OTHERGAS</t>
  </si>
  <si>
    <t>CBOBSR</t>
  </si>
  <si>
    <t>CBOBSM</t>
  </si>
  <si>
    <t>CBOBSP</t>
  </si>
  <si>
    <t>CBOBWR</t>
  </si>
  <si>
    <t>CBOBWM</t>
  </si>
  <si>
    <t>CBOBWP</t>
  </si>
  <si>
    <t>RBOBSR</t>
  </si>
  <si>
    <t>RBOBSM</t>
  </si>
  <si>
    <t>RBOBSP</t>
  </si>
  <si>
    <t>RBOBWR</t>
  </si>
  <si>
    <t>RBOBWM</t>
  </si>
  <si>
    <t>RBOBWP</t>
  </si>
  <si>
    <t>OTHERBOB</t>
  </si>
  <si>
    <t>MTOH</t>
  </si>
  <si>
    <t>DFO1UL</t>
  </si>
  <si>
    <t>DFO1LS</t>
  </si>
  <si>
    <t>DFO1HS</t>
  </si>
  <si>
    <t>DFO2UL</t>
  </si>
  <si>
    <t>DFO2LS</t>
  </si>
  <si>
    <t>DFO2HS</t>
  </si>
  <si>
    <t>DFO4</t>
  </si>
  <si>
    <t>DFO5</t>
  </si>
  <si>
    <t>DFO6</t>
  </si>
  <si>
    <t>KEROJET</t>
  </si>
  <si>
    <t>KEROSENE</t>
  </si>
  <si>
    <t>OTHERDFO</t>
  </si>
  <si>
    <t>PCFNAP</t>
  </si>
  <si>
    <t>PCFOO</t>
  </si>
  <si>
    <t>PCFHGO</t>
  </si>
  <si>
    <t>PCFR</t>
  </si>
  <si>
    <t>AVGAS</t>
  </si>
  <si>
    <t>SPNAPS</t>
  </si>
  <si>
    <t>LUBES</t>
  </si>
  <si>
    <t>WAXES</t>
  </si>
  <si>
    <t>PTROCOKE</t>
  </si>
  <si>
    <t>ARO</t>
  </si>
  <si>
    <t>STILGAS</t>
  </si>
  <si>
    <t>C2H6</t>
  </si>
  <si>
    <t>C2H4</t>
  </si>
  <si>
    <t>C3H8</t>
  </si>
  <si>
    <t>C3H6</t>
  </si>
  <si>
    <t>C4H10</t>
  </si>
  <si>
    <t>C4H8</t>
  </si>
  <si>
    <t>IC4H10</t>
  </si>
  <si>
    <t>IC4H8</t>
  </si>
  <si>
    <t>C5PLUS</t>
  </si>
  <si>
    <t>MISCPROD</t>
  </si>
  <si>
    <t>ETOH</t>
  </si>
  <si>
    <t>BIODSL</t>
  </si>
  <si>
    <t>RAFAT</t>
  </si>
  <si>
    <t>VEGOIL</t>
  </si>
  <si>
    <t>This worksheet replaces OTAQ Form GHG0201.</t>
  </si>
  <si>
    <t>This worksheet replaces OTAQ Form GHG0301.</t>
  </si>
  <si>
    <t>This worksheet replaces OTAQ Form GHG0401.</t>
  </si>
  <si>
    <t>Validation check</t>
  </si>
  <si>
    <t>Importer / Exporter</t>
  </si>
  <si>
    <t>Facility Type</t>
  </si>
  <si>
    <t>In</t>
  </si>
  <si>
    <t>Out</t>
  </si>
  <si>
    <t>Import</t>
  </si>
  <si>
    <t>Export</t>
  </si>
  <si>
    <t xml:space="preserve"> </t>
  </si>
  <si>
    <r>
      <rPr>
        <b/>
        <sz val="11"/>
        <color indexed="8"/>
        <rFont val="Calibri"/>
        <family val="2"/>
      </rPr>
      <t xml:space="preserve">**WARNING: </t>
    </r>
    <r>
      <rPr>
        <sz val="11"/>
        <color theme="1"/>
        <rFont val="Calibri"/>
        <family val="2"/>
        <scheme val="minor"/>
      </rPr>
      <t xml:space="preserve"> You selected a biomass product as a product leaving your facility. Biomass leaving the facility should not be reported. Please correct this error.</t>
    </r>
  </si>
  <si>
    <t>Biomass Warnings</t>
  </si>
  <si>
    <t>Is Calculation Method 2 Used for this Product?</t>
  </si>
  <si>
    <t>Product Stream ID</t>
  </si>
  <si>
    <t>Product Stream Length</t>
  </si>
  <si>
    <r>
      <rPr>
        <b/>
        <sz val="11"/>
        <color indexed="8"/>
        <rFont val="Calibri"/>
        <family val="2"/>
      </rPr>
      <t>*</t>
    </r>
    <r>
      <rPr>
        <sz val="11"/>
        <color theme="1"/>
        <rFont val="Calibri"/>
        <family val="2"/>
        <scheme val="minor"/>
      </rPr>
      <t>Biomass entering facility (see above).</t>
    </r>
  </si>
  <si>
    <t>Click Here for INSTRUCTIONS</t>
  </si>
  <si>
    <t>RETURN TO DATA ENTRY</t>
  </si>
  <si>
    <r>
      <rPr>
        <b/>
        <sz val="11"/>
        <color indexed="8"/>
        <rFont val="Calibri"/>
        <family val="2"/>
      </rPr>
      <t>**</t>
    </r>
    <r>
      <rPr>
        <sz val="11"/>
        <color theme="1"/>
        <rFont val="Calibri"/>
        <family val="2"/>
        <scheme val="minor"/>
      </rPr>
      <t>Biomass leaving facility (see above).</t>
    </r>
  </si>
  <si>
    <t>Unique ID</t>
  </si>
  <si>
    <t>Non-sequential entry warning</t>
  </si>
  <si>
    <r>
      <rPr>
        <b/>
        <sz val="11"/>
        <color indexed="8"/>
        <rFont val="Calibri"/>
        <family val="2"/>
      </rPr>
      <t>WARNING:</t>
    </r>
    <r>
      <rPr>
        <sz val="11"/>
        <color theme="1"/>
        <rFont val="Calibri"/>
        <family val="2"/>
        <scheme val="minor"/>
      </rPr>
      <t xml:space="preserve">  Data must be entered in sequential rows.  e-GGRT will not process records after an empty row.</t>
    </r>
  </si>
  <si>
    <t>WARNING:  This data will be valdated upon submission to eGGRT to ensure that the number of Blending Components in this table matches the number of Blending Components reported for each Blended Product ID in the first table.</t>
  </si>
  <si>
    <t>Importer</t>
  </si>
  <si>
    <t>Exporter</t>
  </si>
  <si>
    <t>Type of Facility:</t>
  </si>
  <si>
    <t>NOTE:  You must select the type of facility on the Facility Details tab before completing this form.</t>
  </si>
  <si>
    <t>&lt;&lt;&lt;  NOTE:  You must select the type of facility before completing the remainder of this form.</t>
  </si>
  <si>
    <t>If an Importer only, leave Exporter row blank.  If an Exporter only, leave Importer row blank.</t>
  </si>
  <si>
    <t>There are two tables on this page.  In the first table, each row represents a single blended product.</t>
  </si>
  <si>
    <t>In the second table, blending components are to be described for each blended product identified in the first table.</t>
  </si>
  <si>
    <t>The number of rows to be completed for each blended product stream in the second table corresponds to the number of blending components in the blended product.</t>
  </si>
  <si>
    <t>Blended Products</t>
  </si>
  <si>
    <t>INSTRUCTIONS FOR BLENDING COMPONENT NUMBER</t>
  </si>
  <si>
    <t>Click for List of Products</t>
  </si>
  <si>
    <t>per the requirements of 98.393(i)?</t>
  </si>
  <si>
    <t>Are you reporting optional procedures for blended products that do not contain biomass</t>
  </si>
  <si>
    <t>Subpart LL - Suppliers of Coal-based Liquid Fuels</t>
  </si>
  <si>
    <t>Subpart LL Resources Page:</t>
  </si>
  <si>
    <t>This worksheet is applicable to producers, importers, and exporters.</t>
  </si>
  <si>
    <t>Producer</t>
  </si>
  <si>
    <t>Table MM-1 and MM-2 to Subpart MM of Part 98</t>
  </si>
  <si>
    <r>
      <t xml:space="preserve">Table MM-1 to Subpart MM of Part 98—Default Factors for Petroleum Products and Natural Gas Liquids </t>
    </r>
    <r>
      <rPr>
        <b/>
        <vertAlign val="superscript"/>
        <sz val="11"/>
        <color indexed="8"/>
        <rFont val="Arial"/>
        <family val="2"/>
      </rPr>
      <t>1,2</t>
    </r>
  </si>
  <si>
    <t>Product Name Code</t>
  </si>
  <si>
    <t>Column A: density</t>
  </si>
  <si>
    <t>Column B:</t>
  </si>
  <si>
    <t>Column C:</t>
  </si>
  <si>
    <t>(metric tons/bbl)</t>
  </si>
  <si>
    <t>carbon share</t>
  </si>
  <si>
    <t>emission factor</t>
  </si>
  <si>
    <t>(% of mass)</t>
  </si>
  <si>
    <r>
      <t>(metric tons CO</t>
    </r>
    <r>
      <rPr>
        <b/>
        <vertAlign val="subscript"/>
        <sz val="11"/>
        <color indexed="8"/>
        <rFont val="Arial"/>
        <family val="2"/>
      </rPr>
      <t>2</t>
    </r>
    <r>
      <rPr>
        <b/>
        <sz val="11"/>
        <color indexed="8"/>
        <rFont val="Arial"/>
        <family val="2"/>
      </rPr>
      <t>/bbl)</t>
    </r>
  </si>
  <si>
    <t>Finished Motor Gasoline</t>
  </si>
  <si>
    <t>Conventional—Summer</t>
  </si>
  <si>
    <t>Regular</t>
  </si>
  <si>
    <t>Midgrade</t>
  </si>
  <si>
    <t>Premium</t>
  </si>
  <si>
    <t>Conventional—Winter</t>
  </si>
  <si>
    <t>Reformulated—Summer</t>
  </si>
  <si>
    <t>Reformulated—Winter</t>
  </si>
  <si>
    <t>Gasoline—Other</t>
  </si>
  <si>
    <t>Blendstocks</t>
  </si>
  <si>
    <t>CBOB—Summer</t>
  </si>
  <si>
    <t>CBOB—Winter</t>
  </si>
  <si>
    <t>RBOB—Summer</t>
  </si>
  <si>
    <t>RBOB—Winter</t>
  </si>
  <si>
    <t>Blendstocks—Other</t>
  </si>
  <si>
    <t>Oxygenates</t>
  </si>
  <si>
    <t>Methanol</t>
  </si>
  <si>
    <t>Distillate Fuel Oil</t>
  </si>
  <si>
    <t>Distillate No. 1</t>
  </si>
  <si>
    <t>Ultra Low Sulfur</t>
  </si>
  <si>
    <t>Low Sulfur</t>
  </si>
  <si>
    <t>High Sulfur</t>
  </si>
  <si>
    <t>Distillate No. 2</t>
  </si>
  <si>
    <t>Distillate Fuel Oil No. 4</t>
  </si>
  <si>
    <t>Residual Fuel Oil No. 5 (Navy Special)</t>
  </si>
  <si>
    <t>Residual Fuel Oil No. 6 (a.k.a. Bunker C)</t>
  </si>
  <si>
    <t>Kerosene-Type Jet Fuel</t>
  </si>
  <si>
    <t>Kerosene</t>
  </si>
  <si>
    <t>Diesel—Other</t>
  </si>
  <si>
    <t>Petrochemical Feedstocks</t>
  </si>
  <si>
    <t>Naphthas (&lt; 401 °F)</t>
  </si>
  <si>
    <t>Other Oils (&gt; 401 °F)</t>
  </si>
  <si>
    <t>Unfinished Oils</t>
  </si>
  <si>
    <t>Heavy Gas Oils</t>
  </si>
  <si>
    <t>Residuum</t>
  </si>
  <si>
    <t>Other Petroleum Products and Natural Gas Liquids</t>
  </si>
  <si>
    <t>Aviation Gasoline</t>
  </si>
  <si>
    <t>Special Naphthas</t>
  </si>
  <si>
    <t>Lubricants</t>
  </si>
  <si>
    <t>Waxes</t>
  </si>
  <si>
    <t>Petroleum Coke</t>
  </si>
  <si>
    <t>Asphalt and Road Oil</t>
  </si>
  <si>
    <t>Still Gas</t>
  </si>
  <si>
    <t>Ethane</t>
  </si>
  <si>
    <t>Ethylene</t>
  </si>
  <si>
    <t>Propane</t>
  </si>
  <si>
    <t>Propylene</t>
  </si>
  <si>
    <t>Butane</t>
  </si>
  <si>
    <t>Butylene</t>
  </si>
  <si>
    <t>Isobutane</t>
  </si>
  <si>
    <t>Isobutylene</t>
  </si>
  <si>
    <t>Pentanes Plus</t>
  </si>
  <si>
    <t>Miscellaneous Products</t>
  </si>
  <si>
    <t xml:space="preserve">1 In the case of products blended with some portion of biomass-based fuel, the carbon share in Table MM-1 </t>
  </si>
  <si>
    <t>of this subpart represents only the petroleum-based components.</t>
  </si>
  <si>
    <t xml:space="preserve">2 Products that are derived entirely from biomass should not be reported, but products that were derived from </t>
  </si>
  <si>
    <t xml:space="preserve">both biomass and a petroleum product (i.e., co-processed) should be reported as the petroleum product that </t>
  </si>
  <si>
    <t>it most closely represents.</t>
  </si>
  <si>
    <t>Table MM-2 to Subpart MM of Part 98—Default Factors for Biomass-Based Fuels and Biomass</t>
  </si>
  <si>
    <t>Biomass-based fuel and biomass</t>
  </si>
  <si>
    <t>Column A:</t>
  </si>
  <si>
    <t>Column B: Carbon share</t>
  </si>
  <si>
    <t>Density</t>
  </si>
  <si>
    <t>Emission factor</t>
  </si>
  <si>
    <t>Ethanol (100%)</t>
  </si>
  <si>
    <t>Biodiesel (100%, methyl ester)</t>
  </si>
  <si>
    <t>Rendered Animal Fat</t>
  </si>
  <si>
    <t>Vegetable Oil</t>
  </si>
  <si>
    <r>
      <t xml:space="preserve">Is the product entering the facility or leaving the facility?
</t>
    </r>
    <r>
      <rPr>
        <sz val="9"/>
        <rFont val="Arial"/>
        <family val="2"/>
      </rPr>
      <t>98.386(b); 98.386(c)</t>
    </r>
  </si>
  <si>
    <r>
      <t xml:space="preserve">Product Name Code
</t>
    </r>
    <r>
      <rPr>
        <sz val="9"/>
        <rFont val="Arial"/>
        <family val="2"/>
      </rPr>
      <t>98.386(a)(1); 98.386(a)(5); 98.386(b)(1); 98.386(c)(1)</t>
    </r>
  </si>
  <si>
    <t>As applicable, single rows should be completed for producers, importers, and exporters.</t>
  </si>
  <si>
    <t>This worksheet is applicable to producers, exporters, and importers where emissions were calculated according to § 98.393(i) - Optional procedures for blended products that do not contain biomass.</t>
  </si>
  <si>
    <r>
      <t xml:space="preserve">Measured Quantity Units
</t>
    </r>
    <r>
      <rPr>
        <sz val="9"/>
        <rFont val="Arial"/>
        <family val="2"/>
      </rPr>
      <t>98.386(a)(2); 98.386(a)(6); 98.386(a)(14); 98.386(b)(2); 98.386(c)(2)</t>
    </r>
  </si>
  <si>
    <r>
      <t xml:space="preserve">Product Annual Quantity 
</t>
    </r>
    <r>
      <rPr>
        <sz val="9"/>
        <rFont val="Arial"/>
        <family val="2"/>
      </rPr>
      <t>98.386(a)(2); 98.386(a)(6); 98.386(a)(14); 98.386(b)(2); 98.386(c)(2)</t>
    </r>
  </si>
  <si>
    <r>
      <t xml:space="preserve">Percent Fossil Fuel Based
</t>
    </r>
    <r>
      <rPr>
        <sz val="9"/>
        <rFont val="Arial"/>
        <family val="2"/>
      </rPr>
      <t>98.386(a)(3); 98.386(a)(7); 98.386(b)(3); 98.386(c)(3)</t>
    </r>
  </si>
  <si>
    <r>
      <t>Annual CO</t>
    </r>
    <r>
      <rPr>
        <b/>
        <vertAlign val="subscript"/>
        <sz val="11"/>
        <rFont val="Arial"/>
        <family val="2"/>
      </rPr>
      <t>2</t>
    </r>
    <r>
      <rPr>
        <b/>
        <sz val="11"/>
        <rFont val="Arial"/>
        <family val="2"/>
      </rPr>
      <t xml:space="preserve"> Quantity, MT
</t>
    </r>
    <r>
      <rPr>
        <sz val="9"/>
        <rFont val="Arial"/>
        <family val="2"/>
      </rPr>
      <t>98.386(a)(16); 98.386(a)(17); 98.386(a)(18); 98.386(b)(7); 98.386(c)(7)</t>
    </r>
  </si>
  <si>
    <r>
      <t xml:space="preserve">Number of Samples
</t>
    </r>
    <r>
      <rPr>
        <sz val="9"/>
        <rFont val="Arial"/>
        <family val="2"/>
      </rPr>
      <t>98.386(a)(9)(i); 98.386(a)(11)(i); 98.386(b)(5)(i); 98.386(c)(5)(i)</t>
    </r>
  </si>
  <si>
    <r>
      <t xml:space="preserve">Sampling Standard Method Used
</t>
    </r>
    <r>
      <rPr>
        <sz val="9"/>
        <rFont val="Arial"/>
        <family val="2"/>
      </rPr>
      <t>98.386(a)(9)(ii); 98.386(a)(11)(ii); 98.386(b)(5)(ii); 98.386(c)(5)(ii)</t>
    </r>
  </si>
  <si>
    <r>
      <t xml:space="preserve">Carbon Share 
(mass %)
</t>
    </r>
    <r>
      <rPr>
        <sz val="9"/>
        <rFont val="Arial"/>
        <family val="2"/>
      </rPr>
      <t>98.386(a)(9)(iii); 98.386(a)(11)(iii); 98.386(b)(5)(iii); 98.386(c)(5)(iii)</t>
    </r>
  </si>
  <si>
    <r>
      <t xml:space="preserve">Standard Method Used to Test Carbon Share
</t>
    </r>
    <r>
      <rPr>
        <sz val="9"/>
        <rFont val="Arial"/>
        <family val="2"/>
      </rPr>
      <t>98.386(a)(9)(iv); 98.386(a)(11)(iv); 98.386(b)(5)(iv); 98.386(c)(5)(iv)</t>
    </r>
  </si>
  <si>
    <r>
      <t>Calculated CO</t>
    </r>
    <r>
      <rPr>
        <b/>
        <vertAlign val="subscript"/>
        <sz val="11"/>
        <rFont val="Arial"/>
        <family val="2"/>
      </rPr>
      <t>2</t>
    </r>
    <r>
      <rPr>
        <b/>
        <sz val="11"/>
        <rFont val="Arial"/>
        <family val="2"/>
      </rPr>
      <t xml:space="preserve"> Quantity Emission Factor
</t>
    </r>
    <r>
      <rPr>
        <sz val="9"/>
        <rFont val="Arial"/>
        <family val="2"/>
      </rPr>
      <t>98.386(a)(9)(v); 98.386(a)(11)(v); 98.386(b)(5)(v); 98.386(c)(5)(v)</t>
    </r>
  </si>
  <si>
    <r>
      <t>Calculated CO</t>
    </r>
    <r>
      <rPr>
        <b/>
        <vertAlign val="subscript"/>
        <sz val="11"/>
        <rFont val="Arial"/>
        <family val="2"/>
      </rPr>
      <t>2</t>
    </r>
    <r>
      <rPr>
        <b/>
        <sz val="11"/>
        <rFont val="Arial"/>
        <family val="2"/>
      </rPr>
      <t xml:space="preserve"> Quantity Emission Factor Units
</t>
    </r>
    <r>
      <rPr>
        <sz val="9"/>
        <rFont val="Arial"/>
        <family val="2"/>
      </rPr>
      <t>98.386(a)(9)(v); 98.386(a)(11)(v); 98.386(b)(5)(v); 98.386(c)(5)(v)</t>
    </r>
  </si>
  <si>
    <r>
      <t xml:space="preserve">Density Test Results  (metric tons/ barrel)
</t>
    </r>
    <r>
      <rPr>
        <sz val="9"/>
        <rFont val="Arial"/>
        <family val="2"/>
      </rPr>
      <t>98.386(a)(10)(i); 98.386(a)(12)(i); 98.386(b)(6)(i); 98.386(c)(6)(i)</t>
    </r>
  </si>
  <si>
    <r>
      <t xml:space="preserve">Standard Method Used to Test Density
</t>
    </r>
    <r>
      <rPr>
        <sz val="9"/>
        <rFont val="Arial"/>
        <family val="2"/>
      </rPr>
      <t>98.386(a)(10)(ii); 98.386(a)(12)(ii); 98.386(b)(6)(ii); 98.386(c)(6)(ii)</t>
    </r>
  </si>
  <si>
    <t>Aggregate Coal Based Products and Natural Gas Liquids</t>
  </si>
  <si>
    <r>
      <rPr>
        <b/>
        <sz val="11"/>
        <color indexed="8"/>
        <rFont val="Calibri"/>
        <family val="2"/>
      </rPr>
      <t xml:space="preserve">*WARNING:  </t>
    </r>
    <r>
      <rPr>
        <sz val="11"/>
        <color indexed="8"/>
        <rFont val="Calibri"/>
        <family val="2"/>
      </rPr>
      <t>You selected a biomass product entering your facility. You must only report biomass on this form if it enters your facility to be co-processed (not blended) with fossil fuel-based feedstocks, as specified in 98.386(a)(13) and (a)(14). Please double check your records and correct this entry if this is an error.</t>
    </r>
  </si>
  <si>
    <r>
      <t>Sum of CO</t>
    </r>
    <r>
      <rPr>
        <b/>
        <vertAlign val="subscript"/>
        <sz val="11"/>
        <rFont val="Arial"/>
        <family val="2"/>
      </rPr>
      <t>2</t>
    </r>
    <r>
      <rPr>
        <b/>
        <sz val="11"/>
        <rFont val="Arial"/>
        <family val="2"/>
      </rPr>
      <t xml:space="preserve"> Quantity for All Products
</t>
    </r>
    <r>
      <rPr>
        <sz val="9"/>
        <rFont val="Arial"/>
        <family val="2"/>
      </rPr>
      <t>98.386(a)(19); 98.386(b)(8); 98.386(c)(8)</t>
    </r>
  </si>
  <si>
    <r>
      <t xml:space="preserve">Quantity of Bulk
Natural Gas Liquids Received for Processing
</t>
    </r>
    <r>
      <rPr>
        <sz val="9"/>
        <rFont val="Arial"/>
        <family val="2"/>
      </rPr>
      <t>98.386(a)(20)</t>
    </r>
  </si>
  <si>
    <r>
      <t xml:space="preserve">Quantity of Bulk 
Natural Gas Liquids Units of Measure
</t>
    </r>
    <r>
      <rPr>
        <sz val="9"/>
        <rFont val="Arial"/>
        <family val="2"/>
      </rPr>
      <t>98.386(a)(20)</t>
    </r>
  </si>
  <si>
    <r>
      <t xml:space="preserve">Is the product entering the facility or leaving the facility?
</t>
    </r>
    <r>
      <rPr>
        <sz val="9"/>
        <rFont val="Arial"/>
        <family val="2"/>
      </rPr>
      <t>98.386(d)</t>
    </r>
  </si>
  <si>
    <r>
      <t xml:space="preserve">Blended Product Name
</t>
    </r>
    <r>
      <rPr>
        <sz val="9"/>
        <rFont val="Arial"/>
        <family val="2"/>
      </rPr>
      <t>98.386(d)</t>
    </r>
  </si>
  <si>
    <r>
      <t xml:space="preserve">Blended Product ID
</t>
    </r>
    <r>
      <rPr>
        <sz val="9"/>
        <rFont val="Arial"/>
        <family val="2"/>
      </rPr>
      <t>98.386(d)</t>
    </r>
  </si>
  <si>
    <r>
      <t>Annual CO</t>
    </r>
    <r>
      <rPr>
        <b/>
        <vertAlign val="subscript"/>
        <sz val="11"/>
        <rFont val="Arial"/>
        <family val="2"/>
      </rPr>
      <t xml:space="preserve">2 </t>
    </r>
    <r>
      <rPr>
        <b/>
        <sz val="11"/>
        <rFont val="Arial"/>
        <family val="2"/>
      </rPr>
      <t xml:space="preserve">Quantity, MT
</t>
    </r>
    <r>
      <rPr>
        <sz val="9"/>
        <rFont val="Arial"/>
        <family val="2"/>
      </rPr>
      <t>98.386(d)(1)(ii)</t>
    </r>
  </si>
  <si>
    <r>
      <t xml:space="preserve">Total Number of Blending Components
</t>
    </r>
    <r>
      <rPr>
        <sz val="9"/>
        <rFont val="Arial"/>
        <family val="2"/>
      </rPr>
      <t>98.386(d)(2), 98.386(d)(3)</t>
    </r>
  </si>
  <si>
    <r>
      <t xml:space="preserve">Blending Component Number
</t>
    </r>
    <r>
      <rPr>
        <sz val="9"/>
        <rFont val="Arial"/>
        <family val="2"/>
      </rPr>
      <t>98.386(d)(1)(i)</t>
    </r>
  </si>
  <si>
    <r>
      <t xml:space="preserve">Blending Component Name Code
</t>
    </r>
    <r>
      <rPr>
        <sz val="9"/>
        <rFont val="Arial"/>
        <family val="2"/>
      </rPr>
      <t>98.386(d)(1)(i)</t>
    </r>
  </si>
  <si>
    <r>
      <t xml:space="preserve">Blending Component Quantity Units of Measure
</t>
    </r>
    <r>
      <rPr>
        <sz val="9"/>
        <rFont val="Arial"/>
        <family val="2"/>
      </rPr>
      <t>98.386(d)(1)(i)</t>
    </r>
  </si>
  <si>
    <r>
      <t xml:space="preserve">Blending Component Quantity
</t>
    </r>
    <r>
      <rPr>
        <sz val="9"/>
        <rFont val="Arial"/>
        <family val="2"/>
      </rPr>
      <t>98.386(d)(1)(i)</t>
    </r>
  </si>
  <si>
    <r>
      <t xml:space="preserve">Reporter Type
</t>
    </r>
    <r>
      <rPr>
        <sz val="9"/>
        <rFont val="Arial"/>
        <family val="2"/>
      </rPr>
      <t>98.386(b); 98.386(c)</t>
    </r>
  </si>
  <si>
    <t>Back to Facility Details</t>
  </si>
  <si>
    <t>Total CO2 Quantity</t>
  </si>
  <si>
    <t>Blended Products That Do Not Contain Biomass</t>
  </si>
  <si>
    <t>Tables MM-1 and MM-2</t>
  </si>
  <si>
    <t>R.03</t>
  </si>
  <si>
    <t>Back to Aggregate Products</t>
  </si>
  <si>
    <t xml:space="preserve">     You have indicated that you are reporting blended products under the requirements of 98.393(i) - Optional procedures </t>
  </si>
  <si>
    <t xml:space="preserve">     for blended products that do not contain biomass.  For further information and for assistance on entering data related to</t>
  </si>
  <si>
    <t xml:space="preserve">     blended products on Tab 4 of this form, please use the following link:</t>
  </si>
  <si>
    <t xml:space="preserve">     http://www.ccdsupport.com/confluence/display/TBSAND/Subpart+MM+-+Blended+Products</t>
  </si>
  <si>
    <t>https://www.ccdsupport.com/confluence/display/help/Subpart+MM+-+Blended+Products</t>
  </si>
  <si>
    <t>https://www.ccdsupport.com/confluence/display/help/Reporting+Form+Instructions</t>
  </si>
  <si>
    <t>https://www.epa.gov/ghgreporting/subpart-ll-suppliers-coal-based-liquids</t>
  </si>
  <si>
    <t>Identify each blending component for a blended product in a separate row in the second table below.  For example, if your blended product is comprised of three individual components, you will enter "3" under "Total Number of Blending Components" in the first table, and enter three different rows in the second table. Each of the three rows in the second table would have the same "Blended Product ID" identifiers and would be “Blending Component Number” “1”, “2”, and “3”.</t>
  </si>
  <si>
    <t>OMB Number: 2060-0629. 
Expiration Date: 02/28/2025</t>
  </si>
  <si>
    <t>Updated: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</si>
</sst>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1"/>
      <color theme="1"/>
      <name val="Calibri"/>
      <family val="2"/>
      <scheme val="minor"/>
    </font>
    <font>
      <b/>
      <sz val="14"/>
      <color indexed="8"/>
      <name val="Arial"/>
      <family val="2"/>
    </font>
    <font>
      <sz val="11"/>
      <color indexed="8"/>
      <name val="Arial"/>
      <family val="2"/>
    </font>
    <font>
      <b/>
      <sz val="11"/>
      <color indexed="8"/>
      <name val="Arial"/>
      <family val="2"/>
    </font>
    <font>
      <b/>
      <sz val="11"/>
      <name val="Arial"/>
      <family val="2"/>
    </font>
    <font>
      <sz val="11"/>
      <name val="Arial"/>
      <family val="2"/>
    </font>
    <font>
      <b/>
      <vertAlign val="subscript"/>
      <sz val="14"/>
      <color indexed="8"/>
      <name val="Arial"/>
      <family val="2"/>
    </font>
    <font>
      <b/>
      <vertAlign val="subscript"/>
      <sz val="11"/>
      <name val="Arial"/>
      <family val="2"/>
    </font>
    <font>
      <sz val="9"/>
      <name val="Arial"/>
      <family val="2"/>
    </font>
    <font>
      <b/>
      <sz val="11"/>
      <color indexed="8"/>
      <name val="Calibri"/>
      <family val="2"/>
    </font>
    <font>
      <sz val="11"/>
      <color indexed="8"/>
      <name val="Calibri"/>
      <family val="2"/>
    </font>
    <font>
      <b/>
      <vertAlign val="superscript"/>
      <sz val="11"/>
      <color indexed="8"/>
      <name val="Arial"/>
      <family val="2"/>
    </font>
    <font>
      <b/>
      <vertAlign val="subscript"/>
      <sz val="11"/>
      <color indexed="8"/>
      <name val="Arial"/>
      <family val="2"/>
    </font>
    <font>
      <u/>
      <sz val="9.35"/>
      <color theme="10"/>
      <name val="Calibri"/>
      <family val="2"/>
    </font>
    <font>
      <sz val="11"/>
      <color theme="1"/>
      <name val="Arial"/>
      <family val="2"/>
    </font>
    <font>
      <b/>
      <sz val="11"/>
      <color theme="1"/>
      <name val="Arial"/>
      <family val="2"/>
    </font>
    <font>
      <b/>
      <sz val="15"/>
      <color rgb="FFFF0000"/>
      <name val="Arial"/>
      <family val="2"/>
    </font>
    <font>
      <u/>
      <sz val="11"/>
      <color theme="10"/>
      <name val="Arial"/>
      <family val="2"/>
    </font>
    <font>
      <sz val="11"/>
      <color rgb="FF000000"/>
      <name val="Arial"/>
      <family val="2"/>
    </font>
    <font>
      <b/>
      <sz val="11"/>
      <color rgb="FFFF0000"/>
      <name val="Arial"/>
      <family val="2"/>
    </font>
    <font>
      <b/>
      <sz val="11"/>
      <color theme="1"/>
      <name val="Calibri"/>
      <family val="2"/>
      <scheme val="minor"/>
    </font>
    <font>
      <u/>
      <sz val="11"/>
      <color rgb="FF0000FF"/>
      <name val="Arial"/>
      <family val="2"/>
    </font>
    <font>
      <b/>
      <sz val="11"/>
      <color rgb="FFC00000"/>
      <name val="Arial"/>
      <family val="2"/>
    </font>
    <font>
      <b/>
      <sz val="11"/>
      <color rgb="FFC00000"/>
      <name val="Calibri"/>
      <family val="2"/>
      <scheme val="minor"/>
    </font>
    <font>
      <sz val="11"/>
      <color rgb="FFC00000"/>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207">
    <xf numFmtId="0" fontId="0" fillId="0" borderId="0" xfId="0"/>
    <xf numFmtId="0" fontId="14" fillId="0" borderId="0" xfId="0" applyFont="1" applyAlignment="1" applyProtection="1">
      <alignment vertical="center"/>
    </xf>
    <xf numFmtId="0" fontId="1"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horizontal="right" vertical="center"/>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0" fillId="0" borderId="0" xfId="0" applyBorder="1"/>
    <xf numFmtId="0" fontId="14" fillId="0" borderId="0" xfId="0" applyFont="1" applyBorder="1" applyAlignment="1">
      <alignment vertical="center"/>
    </xf>
    <xf numFmtId="0" fontId="14" fillId="0" borderId="7" xfId="0" applyFont="1" applyBorder="1" applyAlignment="1">
      <alignment vertical="center"/>
    </xf>
    <xf numFmtId="0" fontId="15" fillId="0" borderId="0" xfId="0" applyFont="1" applyAlignment="1">
      <alignment horizontal="right" vertical="center"/>
    </xf>
    <xf numFmtId="0" fontId="15" fillId="0" borderId="0" xfId="0" applyFont="1" applyFill="1" applyAlignment="1">
      <alignment vertical="center"/>
    </xf>
    <xf numFmtId="0" fontId="14" fillId="0" borderId="0" xfId="0"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2" borderId="8"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1" fillId="3" borderId="0" xfId="0" applyFont="1" applyFill="1" applyBorder="1" applyAlignment="1" applyProtection="1">
      <alignment vertical="center"/>
    </xf>
    <xf numFmtId="0" fontId="16" fillId="3" borderId="0" xfId="0" applyFont="1" applyFill="1" applyAlignment="1" applyProtection="1">
      <alignment vertical="center"/>
    </xf>
    <xf numFmtId="0" fontId="14" fillId="3" borderId="0" xfId="0" applyFont="1" applyFill="1" applyAlignment="1" applyProtection="1">
      <alignment vertical="center"/>
    </xf>
    <xf numFmtId="0" fontId="2" fillId="0" borderId="0" xfId="0" applyFont="1" applyProtection="1"/>
    <xf numFmtId="0" fontId="14" fillId="3" borderId="0" xfId="0" applyFont="1" applyFill="1" applyProtection="1"/>
    <xf numFmtId="0" fontId="3" fillId="2" borderId="4"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10" xfId="0" applyFont="1" applyFill="1" applyBorder="1" applyAlignment="1" applyProtection="1">
      <alignment vertical="center" wrapText="1"/>
    </xf>
    <xf numFmtId="3" fontId="14" fillId="0" borderId="0" xfId="0" applyNumberFormat="1" applyFont="1" applyBorder="1" applyAlignment="1" applyProtection="1">
      <alignment horizontal="center"/>
    </xf>
    <xf numFmtId="3" fontId="14" fillId="3" borderId="0" xfId="0" applyNumberFormat="1" applyFont="1" applyFill="1" applyBorder="1" applyAlignment="1" applyProtection="1">
      <alignment horizontal="center"/>
    </xf>
    <xf numFmtId="0" fontId="17" fillId="0" borderId="9" xfId="1" applyFont="1" applyFill="1" applyBorder="1" applyAlignment="1" applyProtection="1">
      <alignment vertical="center"/>
    </xf>
    <xf numFmtId="0" fontId="17" fillId="0" borderId="11" xfId="1" applyFont="1" applyFill="1" applyBorder="1" applyAlignment="1" applyProtection="1">
      <alignment vertical="center"/>
    </xf>
    <xf numFmtId="0" fontId="0" fillId="0" borderId="5" xfId="0" applyBorder="1"/>
    <xf numFmtId="0" fontId="14" fillId="4" borderId="8" xfId="0" applyNumberFormat="1" applyFont="1" applyFill="1" applyBorder="1" applyAlignment="1" applyProtection="1">
      <alignment horizontal="center" vertical="center"/>
      <protection locked="0"/>
    </xf>
    <xf numFmtId="0" fontId="0" fillId="0" borderId="0" xfId="0" applyAlignment="1">
      <alignment wrapText="1"/>
    </xf>
    <xf numFmtId="0" fontId="0" fillId="0" borderId="0" xfId="0" applyFont="1"/>
    <xf numFmtId="0" fontId="14" fillId="0" borderId="0" xfId="0" applyFont="1" applyBorder="1"/>
    <xf numFmtId="0" fontId="14" fillId="0" borderId="7" xfId="0" applyFont="1" applyBorder="1"/>
    <xf numFmtId="0" fontId="14" fillId="0" borderId="11" xfId="0" applyFont="1" applyBorder="1"/>
    <xf numFmtId="0" fontId="14" fillId="0" borderId="12" xfId="0" applyFont="1" applyBorder="1"/>
    <xf numFmtId="0" fontId="14" fillId="0" borderId="0" xfId="0" applyFont="1"/>
    <xf numFmtId="0" fontId="17" fillId="0" borderId="10" xfId="1" applyFont="1" applyFill="1" applyBorder="1" applyAlignment="1" applyProtection="1">
      <alignment vertical="center"/>
    </xf>
    <xf numFmtId="0" fontId="17" fillId="0" borderId="12" xfId="1" applyFont="1" applyFill="1" applyBorder="1" applyAlignment="1" applyProtection="1">
      <alignment vertical="center"/>
    </xf>
    <xf numFmtId="0" fontId="14" fillId="3" borderId="6" xfId="0" applyFont="1" applyFill="1" applyBorder="1" applyAlignment="1" applyProtection="1">
      <alignment horizontal="left"/>
    </xf>
    <xf numFmtId="0" fontId="14" fillId="3" borderId="11" xfId="0" applyFont="1" applyFill="1" applyBorder="1" applyAlignment="1" applyProtection="1">
      <alignment horizontal="left"/>
    </xf>
    <xf numFmtId="0" fontId="14" fillId="3" borderId="12" xfId="0" applyFont="1" applyFill="1" applyBorder="1" applyAlignment="1" applyProtection="1">
      <alignment horizontal="left"/>
    </xf>
    <xf numFmtId="0" fontId="14" fillId="3" borderId="5" xfId="0" applyFont="1" applyFill="1" applyBorder="1" applyAlignment="1" applyProtection="1">
      <alignment horizontal="left"/>
    </xf>
    <xf numFmtId="0" fontId="14" fillId="3" borderId="0" xfId="0" applyFont="1" applyFill="1" applyBorder="1" applyAlignment="1" applyProtection="1">
      <alignment horizontal="left"/>
    </xf>
    <xf numFmtId="0" fontId="14" fillId="3" borderId="7" xfId="0" applyFont="1" applyFill="1" applyBorder="1" applyAlignment="1" applyProtection="1">
      <alignment horizontal="left"/>
    </xf>
    <xf numFmtId="0" fontId="3" fillId="2" borderId="4" xfId="0" applyFont="1" applyFill="1" applyBorder="1" applyAlignment="1" applyProtection="1">
      <alignment vertical="center"/>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14" fillId="3" borderId="0" xfId="0" applyFont="1" applyFill="1" applyBorder="1" applyAlignment="1" applyProtection="1">
      <alignment horizontal="left"/>
    </xf>
    <xf numFmtId="0" fontId="14" fillId="3" borderId="7" xfId="0" applyFont="1" applyFill="1" applyBorder="1" applyAlignment="1" applyProtection="1">
      <alignment horizontal="left"/>
    </xf>
    <xf numFmtId="0" fontId="2" fillId="0" borderId="6" xfId="0" applyFont="1" applyBorder="1" applyAlignment="1" applyProtection="1">
      <alignmen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4" fillId="3" borderId="5" xfId="0" applyFont="1" applyFill="1" applyBorder="1" applyAlignment="1" applyProtection="1">
      <alignment horizontal="left"/>
    </xf>
    <xf numFmtId="0" fontId="14" fillId="3" borderId="0" xfId="0" applyFont="1" applyFill="1" applyBorder="1" applyAlignment="1" applyProtection="1">
      <alignment horizontal="left"/>
    </xf>
    <xf numFmtId="0" fontId="15" fillId="2" borderId="8" xfId="0" applyFont="1" applyFill="1" applyBorder="1" applyAlignment="1" applyProtection="1">
      <alignment horizontal="left" vertical="top"/>
    </xf>
    <xf numFmtId="0" fontId="0" fillId="0" borderId="7" xfId="0" applyBorder="1"/>
    <xf numFmtId="22" fontId="0" fillId="0" borderId="0" xfId="0" applyNumberFormat="1"/>
    <xf numFmtId="0" fontId="14" fillId="0" borderId="8" xfId="0" applyFont="1" applyBorder="1" applyProtection="1">
      <protection locked="0"/>
    </xf>
    <xf numFmtId="0" fontId="14" fillId="0" borderId="1" xfId="0" applyFont="1" applyBorder="1" applyProtection="1">
      <protection locked="0"/>
    </xf>
    <xf numFmtId="0" fontId="14" fillId="0" borderId="0" xfId="0" applyFont="1" applyProtection="1">
      <protection locked="0"/>
    </xf>
    <xf numFmtId="0" fontId="0" fillId="0" borderId="0" xfId="0"/>
    <xf numFmtId="0" fontId="0" fillId="5" borderId="8" xfId="0" applyFill="1" applyBorder="1" applyAlignment="1">
      <alignment horizontal="center"/>
    </xf>
    <xf numFmtId="0" fontId="0" fillId="5" borderId="8" xfId="0" applyFill="1" applyBorder="1" applyAlignment="1">
      <alignment horizontal="center" vertical="center"/>
    </xf>
    <xf numFmtId="0" fontId="19" fillId="0" borderId="0" xfId="0" applyFont="1"/>
    <xf numFmtId="0" fontId="0" fillId="0" borderId="0" xfId="0"/>
    <xf numFmtId="0" fontId="0" fillId="0" borderId="8" xfId="0" applyBorder="1"/>
    <xf numFmtId="0" fontId="17" fillId="5" borderId="8" xfId="1" applyFont="1" applyFill="1" applyBorder="1" applyAlignment="1" applyProtection="1">
      <alignment horizontal="center" vertical="center"/>
    </xf>
    <xf numFmtId="0" fontId="17" fillId="5" borderId="8" xfId="1" applyFont="1" applyFill="1" applyBorder="1" applyAlignment="1" applyProtection="1">
      <alignment horizontal="center" vertical="center" wrapText="1"/>
    </xf>
    <xf numFmtId="0" fontId="0" fillId="0" borderId="0" xfId="0"/>
    <xf numFmtId="0" fontId="13" fillId="0" borderId="0" xfId="1" quotePrefix="1" applyAlignment="1" applyProtection="1"/>
    <xf numFmtId="0" fontId="0" fillId="0" borderId="0" xfId="0"/>
    <xf numFmtId="0" fontId="19" fillId="6" borderId="8" xfId="0" applyNumberFormat="1" applyFont="1" applyFill="1" applyBorder="1" applyAlignment="1" applyProtection="1">
      <alignment horizontal="center" vertical="center"/>
      <protection locked="0"/>
    </xf>
    <xf numFmtId="0" fontId="19" fillId="0" borderId="0" xfId="0" applyFont="1" applyBorder="1" applyAlignment="1">
      <alignment horizontal="left" vertical="center" wrapText="1"/>
    </xf>
    <xf numFmtId="0" fontId="0" fillId="0" borderId="0" xfId="0"/>
    <xf numFmtId="164" fontId="14" fillId="4" borderId="8" xfId="0" applyNumberFormat="1" applyFont="1" applyFill="1" applyBorder="1" applyAlignment="1" applyProtection="1">
      <alignment horizontal="center" vertical="center"/>
      <protection locked="0"/>
    </xf>
    <xf numFmtId="0" fontId="0" fillId="0" borderId="0" xfId="0" applyProtection="1">
      <protection locked="0"/>
    </xf>
    <xf numFmtId="0" fontId="20" fillId="0" borderId="0" xfId="0" applyFont="1" applyProtection="1">
      <protection locked="0"/>
    </xf>
    <xf numFmtId="0" fontId="0" fillId="0" borderId="0" xfId="0" applyAlignment="1" applyProtection="1">
      <alignment vertical="center"/>
      <protection locked="0"/>
    </xf>
    <xf numFmtId="0" fontId="10" fillId="0" borderId="0" xfId="0" applyFont="1" applyProtection="1">
      <protection locked="0"/>
    </xf>
    <xf numFmtId="0" fontId="15" fillId="5" borderId="8" xfId="0" applyNumberFormat="1" applyFont="1" applyFill="1" applyBorder="1" applyAlignment="1" applyProtection="1">
      <alignment horizontal="center" vertical="center"/>
    </xf>
    <xf numFmtId="0" fontId="0" fillId="0" borderId="0" xfId="0"/>
    <xf numFmtId="3" fontId="14" fillId="3" borderId="0" xfId="0" applyNumberFormat="1" applyFont="1" applyFill="1" applyBorder="1" applyAlignment="1" applyProtection="1">
      <alignment horizontal="left"/>
    </xf>
    <xf numFmtId="0" fontId="15" fillId="0" borderId="0" xfId="0" applyFont="1" applyAlignment="1">
      <alignment horizontal="left"/>
    </xf>
    <xf numFmtId="0" fontId="17" fillId="0" borderId="0" xfId="1" applyFont="1" applyAlignment="1" applyProtection="1">
      <protection locked="0"/>
    </xf>
    <xf numFmtId="0" fontId="15" fillId="3" borderId="0" xfId="0" applyFont="1" applyFill="1" applyProtection="1"/>
    <xf numFmtId="0" fontId="13" fillId="3" borderId="0" xfId="1" applyFill="1" applyAlignment="1" applyProtection="1"/>
    <xf numFmtId="0" fontId="17" fillId="3" borderId="0" xfId="1" applyFont="1" applyFill="1" applyAlignment="1" applyProtection="1"/>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0" xfId="0"/>
    <xf numFmtId="0" fontId="14" fillId="3" borderId="2" xfId="0" applyFont="1" applyFill="1" applyBorder="1" applyAlignment="1" applyProtection="1">
      <alignment horizontal="left"/>
    </xf>
    <xf numFmtId="0" fontId="14" fillId="3" borderId="3" xfId="0" applyFont="1" applyFill="1" applyBorder="1" applyAlignment="1" applyProtection="1">
      <alignment horizontal="left"/>
    </xf>
    <xf numFmtId="0" fontId="15" fillId="0" borderId="0" xfId="0" applyFont="1"/>
    <xf numFmtId="0" fontId="15" fillId="2" borderId="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0" borderId="8" xfId="0" applyFill="1" applyBorder="1"/>
    <xf numFmtId="0" fontId="14" fillId="2" borderId="31" xfId="0" applyFont="1" applyFill="1" applyBorder="1" applyAlignment="1">
      <alignment horizontal="right" vertical="top" wrapText="1"/>
    </xf>
    <xf numFmtId="0" fontId="14" fillId="2" borderId="8" xfId="0" applyFont="1" applyFill="1" applyBorder="1" applyAlignment="1">
      <alignment horizontal="left" vertical="top" wrapText="1"/>
    </xf>
    <xf numFmtId="0" fontId="14" fillId="2" borderId="8" xfId="0" applyFont="1" applyFill="1" applyBorder="1" applyAlignment="1">
      <alignment horizontal="right" vertical="top" wrapText="1"/>
    </xf>
    <xf numFmtId="0" fontId="14" fillId="0" borderId="8" xfId="0" applyFont="1" applyFill="1" applyBorder="1" applyAlignment="1">
      <alignment horizontal="center"/>
    </xf>
    <xf numFmtId="0" fontId="14" fillId="2" borderId="8" xfId="0" applyFont="1" applyFill="1" applyBorder="1" applyAlignment="1">
      <alignment horizontal="left" vertical="top" wrapText="1" indent="4"/>
    </xf>
    <xf numFmtId="0" fontId="0" fillId="0" borderId="20" xfId="0" applyFill="1" applyBorder="1" applyAlignment="1">
      <alignment horizontal="center"/>
    </xf>
    <xf numFmtId="0" fontId="14" fillId="2" borderId="32" xfId="0" applyFont="1" applyFill="1" applyBorder="1" applyAlignment="1">
      <alignment horizontal="left" vertical="top" wrapText="1"/>
    </xf>
    <xf numFmtId="0" fontId="14" fillId="2" borderId="32" xfId="0" applyFont="1" applyFill="1" applyBorder="1" applyAlignment="1">
      <alignment horizontal="right" vertical="top" wrapText="1"/>
    </xf>
    <xf numFmtId="0" fontId="14" fillId="2" borderId="33" xfId="0" applyFont="1" applyFill="1" applyBorder="1" applyAlignment="1">
      <alignment horizontal="right" vertical="top" wrapText="1"/>
    </xf>
    <xf numFmtId="0" fontId="14" fillId="2" borderId="33" xfId="0" applyFont="1" applyFill="1" applyBorder="1" applyAlignment="1">
      <alignment horizontal="left" vertical="top" wrapText="1" indent="4"/>
    </xf>
    <xf numFmtId="0" fontId="0" fillId="0" borderId="8" xfId="0" applyFill="1" applyBorder="1" applyAlignment="1">
      <alignment horizontal="center"/>
    </xf>
    <xf numFmtId="0" fontId="14" fillId="2" borderId="33" xfId="0" applyFont="1" applyFill="1" applyBorder="1" applyAlignment="1">
      <alignment horizontal="left" vertical="top" wrapText="1"/>
    </xf>
    <xf numFmtId="0" fontId="14" fillId="0" borderId="8" xfId="0" applyFont="1" applyFill="1" applyBorder="1" applyAlignment="1">
      <alignment horizontal="center" vertical="top"/>
    </xf>
    <xf numFmtId="0" fontId="14" fillId="2" borderId="34" xfId="0" applyFont="1" applyFill="1" applyBorder="1" applyAlignment="1">
      <alignment horizontal="left" vertical="top" wrapText="1"/>
    </xf>
    <xf numFmtId="0" fontId="15" fillId="2" borderId="33"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2" borderId="31" xfId="0" applyFont="1" applyFill="1" applyBorder="1" applyAlignment="1">
      <alignment vertical="center" wrapText="1"/>
    </xf>
    <xf numFmtId="0" fontId="14" fillId="2" borderId="33" xfId="0" applyFont="1" applyFill="1" applyBorder="1" applyAlignment="1">
      <alignment vertical="center" wrapText="1"/>
    </xf>
    <xf numFmtId="0" fontId="4" fillId="2" borderId="19" xfId="0" applyFont="1" applyFill="1" applyBorder="1" applyAlignment="1">
      <alignment horizontal="center" vertical="center" wrapText="1"/>
    </xf>
    <xf numFmtId="0" fontId="4" fillId="0" borderId="0" xfId="0" applyFont="1" applyAlignment="1">
      <alignment wrapText="1"/>
    </xf>
    <xf numFmtId="0" fontId="4" fillId="3" borderId="0" xfId="0" applyFont="1" applyFill="1" applyAlignment="1" applyProtection="1">
      <alignment wrapText="1"/>
    </xf>
    <xf numFmtId="165" fontId="14" fillId="2" borderId="33" xfId="0" applyNumberFormat="1" applyFont="1" applyFill="1" applyBorder="1" applyAlignment="1">
      <alignment horizontal="right" vertical="top" wrapText="1"/>
    </xf>
    <xf numFmtId="0" fontId="0" fillId="0" borderId="0" xfId="0"/>
    <xf numFmtId="0" fontId="17" fillId="7" borderId="21" xfId="1" applyFont="1" applyFill="1" applyBorder="1" applyAlignment="1" applyProtection="1">
      <alignment horizontal="center" vertical="center"/>
    </xf>
    <xf numFmtId="0" fontId="0" fillId="0" borderId="0" xfId="0"/>
    <xf numFmtId="0" fontId="14" fillId="5" borderId="8" xfId="0" applyFont="1" applyFill="1" applyBorder="1" applyProtection="1">
      <protection hidden="1"/>
    </xf>
    <xf numFmtId="0" fontId="14" fillId="4" borderId="8" xfId="0" applyFont="1" applyFill="1" applyBorder="1" applyProtection="1">
      <protection locked="0"/>
    </xf>
    <xf numFmtId="0" fontId="21" fillId="7" borderId="8" xfId="1" applyFont="1" applyFill="1" applyBorder="1" applyAlignment="1" applyProtection="1">
      <alignment horizontal="center" vertical="center"/>
    </xf>
    <xf numFmtId="0" fontId="21" fillId="0" borderId="9" xfId="1" applyFont="1" applyFill="1" applyBorder="1" applyAlignment="1" applyProtection="1">
      <alignment vertical="center"/>
    </xf>
    <xf numFmtId="0" fontId="21" fillId="0" borderId="11" xfId="1" applyFont="1" applyFill="1" applyBorder="1" applyAlignment="1" applyProtection="1">
      <alignment vertical="center"/>
    </xf>
    <xf numFmtId="0" fontId="21" fillId="5" borderId="8" xfId="1" applyFont="1" applyFill="1" applyBorder="1" applyAlignment="1" applyProtection="1">
      <alignment horizontal="center" vertical="center" wrapText="1"/>
    </xf>
    <xf numFmtId="0" fontId="22" fillId="0" borderId="0" xfId="0" applyFont="1"/>
    <xf numFmtId="0" fontId="22" fillId="0" borderId="0" xfId="0" applyFont="1" applyProtection="1">
      <protection hidden="1"/>
    </xf>
    <xf numFmtId="0" fontId="22" fillId="0" borderId="0" xfId="0" applyFont="1" applyBorder="1" applyAlignment="1" applyProtection="1">
      <alignment horizontal="left" vertical="top"/>
      <protection hidden="1"/>
    </xf>
    <xf numFmtId="0" fontId="22" fillId="0" borderId="0" xfId="0" applyFont="1" applyBorder="1" applyAlignment="1" applyProtection="1">
      <alignment horizontal="left" vertical="center"/>
      <protection hidden="1"/>
    </xf>
    <xf numFmtId="0" fontId="23" fillId="0" borderId="0" xfId="0" applyFont="1" applyProtection="1">
      <protection hidden="1"/>
    </xf>
    <xf numFmtId="0" fontId="22" fillId="3" borderId="0" xfId="0" applyFont="1" applyFill="1" applyAlignment="1" applyProtection="1">
      <alignment horizontal="left" vertical="center"/>
      <protection hidden="1"/>
    </xf>
    <xf numFmtId="3" fontId="22" fillId="0" borderId="0" xfId="0" applyNumberFormat="1" applyFont="1" applyBorder="1" applyAlignment="1" applyProtection="1">
      <alignment horizontal="left" vertical="center"/>
      <protection hidden="1"/>
    </xf>
    <xf numFmtId="0" fontId="14" fillId="5" borderId="15" xfId="0" applyFont="1" applyFill="1" applyBorder="1" applyAlignment="1"/>
    <xf numFmtId="0" fontId="14" fillId="5" borderId="16" xfId="0" applyFont="1" applyFill="1" applyBorder="1" applyAlignment="1"/>
    <xf numFmtId="0" fontId="0" fillId="0" borderId="0" xfId="0" applyFill="1" applyBorder="1"/>
    <xf numFmtId="0" fontId="22" fillId="0" borderId="0" xfId="0" applyFont="1" applyAlignment="1" applyProtection="1">
      <alignment vertical="center"/>
      <protection hidden="1"/>
    </xf>
    <xf numFmtId="0" fontId="14" fillId="4" borderId="1" xfId="0" applyNumberFormat="1" applyFont="1" applyFill="1" applyBorder="1" applyAlignment="1" applyProtection="1">
      <alignment horizontal="left" vertical="top" wrapText="1"/>
      <protection locked="0"/>
    </xf>
    <xf numFmtId="0" fontId="14" fillId="4" borderId="2" xfId="0" applyNumberFormat="1" applyFont="1" applyFill="1" applyBorder="1" applyAlignment="1" applyProtection="1">
      <alignment horizontal="left" vertical="top" wrapText="1"/>
      <protection locked="0"/>
    </xf>
    <xf numFmtId="0" fontId="14" fillId="4" borderId="3" xfId="0" applyNumberFormat="1"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17" fillId="0" borderId="9" xfId="1" applyFont="1" applyFill="1" applyBorder="1" applyAlignment="1" applyProtection="1">
      <alignment horizontal="left" vertical="center"/>
    </xf>
    <xf numFmtId="0" fontId="17" fillId="0" borderId="10" xfId="1" applyFont="1" applyFill="1" applyBorder="1" applyAlignment="1" applyProtection="1">
      <alignment horizontal="left" vertical="center"/>
    </xf>
    <xf numFmtId="0" fontId="5" fillId="0" borderId="0" xfId="1" applyFont="1" applyAlignment="1" applyProtection="1">
      <alignment horizontal="right" wrapText="1"/>
    </xf>
    <xf numFmtId="0" fontId="14" fillId="4" borderId="8" xfId="0" applyNumberFormat="1" applyFont="1" applyFill="1" applyBorder="1" applyAlignment="1" applyProtection="1">
      <alignment horizontal="left" vertical="center" wrapText="1"/>
      <protection locked="0"/>
    </xf>
    <xf numFmtId="0" fontId="5" fillId="4" borderId="8" xfId="0" applyNumberFormat="1" applyFont="1" applyFill="1" applyBorder="1" applyAlignment="1" applyProtection="1">
      <alignment horizontal="left" vertical="center"/>
      <protection locked="0"/>
    </xf>
    <xf numFmtId="0" fontId="17" fillId="0" borderId="5" xfId="1" applyFont="1" applyBorder="1" applyAlignment="1" applyProtection="1">
      <alignment horizontal="left" vertical="center"/>
    </xf>
    <xf numFmtId="0" fontId="17" fillId="0" borderId="0" xfId="1" applyFont="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7" xfId="1" applyFont="1" applyFill="1" applyBorder="1" applyAlignment="1" applyProtection="1">
      <alignment horizontal="left" vertical="center"/>
    </xf>
    <xf numFmtId="0" fontId="17" fillId="0" borderId="6" xfId="1" applyFont="1" applyBorder="1" applyAlignment="1" applyProtection="1">
      <alignment horizontal="left" vertical="center"/>
    </xf>
    <xf numFmtId="0" fontId="17" fillId="0" borderId="11" xfId="1" applyFont="1" applyBorder="1" applyAlignment="1" applyProtection="1">
      <alignment horizontal="left" vertical="center"/>
    </xf>
    <xf numFmtId="0" fontId="21" fillId="0" borderId="4" xfId="1" applyFont="1" applyBorder="1" applyAlignment="1" applyProtection="1">
      <alignment horizontal="left" vertical="center"/>
    </xf>
    <xf numFmtId="0" fontId="21" fillId="0" borderId="9" xfId="1" applyFont="1" applyBorder="1" applyAlignment="1" applyProtection="1">
      <alignment horizontal="left" vertical="center"/>
    </xf>
    <xf numFmtId="0" fontId="4" fillId="2" borderId="8" xfId="0" applyFont="1" applyFill="1" applyBorder="1" applyAlignment="1">
      <alignment horizontal="center" vertical="center" wrapText="1"/>
    </xf>
    <xf numFmtId="0" fontId="14" fillId="3" borderId="4" xfId="0" applyFont="1" applyFill="1" applyBorder="1" applyAlignment="1" applyProtection="1">
      <alignment horizontal="left"/>
    </xf>
    <xf numFmtId="0" fontId="14" fillId="3" borderId="9" xfId="0" applyFont="1" applyFill="1" applyBorder="1" applyAlignment="1" applyProtection="1">
      <alignment horizontal="left"/>
    </xf>
    <xf numFmtId="0" fontId="14" fillId="3" borderId="10" xfId="0" applyFont="1" applyFill="1" applyBorder="1" applyAlignment="1" applyProtection="1">
      <alignment horizontal="left"/>
    </xf>
    <xf numFmtId="0" fontId="22" fillId="0" borderId="0" xfId="0" applyFont="1" applyAlignment="1" applyProtection="1">
      <alignment horizontal="left" vertical="center" wrapText="1"/>
      <protection hidden="1"/>
    </xf>
    <xf numFmtId="0" fontId="22" fillId="0" borderId="0" xfId="0" applyFont="1" applyBorder="1" applyAlignment="1" applyProtection="1">
      <alignment horizontal="left" vertical="center" wrapText="1"/>
      <protection hidden="1"/>
    </xf>
    <xf numFmtId="0" fontId="14" fillId="3" borderId="5"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15" fillId="5" borderId="8"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22" fillId="0" borderId="22" xfId="0" applyFont="1" applyBorder="1" applyAlignment="1">
      <alignment horizontal="center" vertical="center" wrapText="1"/>
    </xf>
    <xf numFmtId="0" fontId="24" fillId="0" borderId="9" xfId="0" applyFont="1" applyBorder="1"/>
    <xf numFmtId="0" fontId="24" fillId="0" borderId="23" xfId="0" applyFont="1" applyBorder="1"/>
    <xf numFmtId="0" fontId="24" fillId="0" borderId="13" xfId="0" applyFont="1" applyBorder="1"/>
    <xf numFmtId="0" fontId="24" fillId="0" borderId="0" xfId="0" applyFont="1"/>
    <xf numFmtId="0" fontId="24" fillId="0" borderId="14" xfId="0" applyFont="1" applyBorder="1"/>
    <xf numFmtId="0" fontId="24" fillId="0" borderId="15" xfId="0" applyFont="1" applyBorder="1"/>
    <xf numFmtId="0" fontId="24" fillId="0" borderId="16" xfId="0" applyFont="1" applyBorder="1"/>
    <xf numFmtId="0" fontId="24" fillId="0" borderId="24" xfId="0" applyFont="1" applyBorder="1"/>
    <xf numFmtId="0" fontId="15" fillId="2" borderId="25" xfId="0" applyFont="1" applyFill="1" applyBorder="1" applyAlignment="1">
      <alignment horizontal="center" vertical="top"/>
    </xf>
    <xf numFmtId="0" fontId="14" fillId="0" borderId="26" xfId="0" applyFont="1" applyBorder="1"/>
    <xf numFmtId="0" fontId="14" fillId="0" borderId="27" xfId="0" applyFont="1" applyBorder="1"/>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4" fillId="5" borderId="36" xfId="0" applyFont="1" applyFill="1" applyBorder="1" applyAlignment="1">
      <alignment horizontal="center" vertical="top" wrapText="1"/>
    </xf>
    <xf numFmtId="0" fontId="14" fillId="5" borderId="17" xfId="0" applyFont="1" applyFill="1" applyBorder="1" applyAlignment="1">
      <alignment horizontal="center" vertical="top" wrapText="1"/>
    </xf>
    <xf numFmtId="0" fontId="14" fillId="5" borderId="18" xfId="0" applyFont="1" applyFill="1" applyBorder="1" applyAlignment="1">
      <alignment horizontal="center" vertical="top" wrapText="1"/>
    </xf>
    <xf numFmtId="0" fontId="14" fillId="5" borderId="13" xfId="0" applyFont="1" applyFill="1" applyBorder="1" applyAlignment="1">
      <alignment horizontal="center" vertical="top" wrapText="1"/>
    </xf>
    <xf numFmtId="0" fontId="14" fillId="5" borderId="0"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5" fillId="2" borderId="34" xfId="0" applyFont="1" applyFill="1" applyBorder="1" applyAlignment="1">
      <alignment horizontal="left" vertical="top" wrapText="1"/>
    </xf>
    <xf numFmtId="0" fontId="15" fillId="2" borderId="35" xfId="0" applyFont="1" applyFill="1" applyBorder="1" applyAlignment="1">
      <alignment horizontal="left" vertical="top" wrapText="1"/>
    </xf>
    <xf numFmtId="0" fontId="15" fillId="0" borderId="8"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8" xfId="0" applyFont="1" applyFill="1" applyBorder="1" applyAlignment="1">
      <alignment horizontal="left" vertical="top" wrapText="1"/>
    </xf>
    <xf numFmtId="0" fontId="15" fillId="2" borderId="31" xfId="0" applyFont="1" applyFill="1" applyBorder="1" applyAlignment="1">
      <alignment horizontal="center" vertical="center" wrapText="1"/>
    </xf>
  </cellXfs>
  <cellStyles count="2">
    <cellStyle name="Hyperlink" xfId="1" builtinId="8"/>
    <cellStyle name="Normal" xfId="0" builtinId="0"/>
  </cellStyles>
  <dxfs count="11">
    <dxf>
      <font>
        <color theme="0"/>
      </font>
      <fill>
        <patternFill>
          <bgColor theme="0"/>
        </patternFill>
      </fill>
    </dxf>
    <dxf>
      <font>
        <color theme="0"/>
      </font>
      <fill>
        <patternFill>
          <bgColor theme="0"/>
        </patternFill>
      </fill>
    </dxf>
    <dxf>
      <fill>
        <patternFill>
          <bgColor theme="1"/>
        </patternFill>
      </fill>
    </dxf>
    <dxf>
      <font>
        <b/>
        <i val="0"/>
        <color rgb="FF00B050"/>
      </font>
      <fill>
        <patternFill patternType="none">
          <bgColor indexed="65"/>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ont>
        <color theme="0"/>
      </font>
      <fill>
        <patternFill>
          <bgColor theme="0"/>
        </patternFill>
      </fill>
    </dxf>
    <dxf>
      <font>
        <color rgb="FFFF0000"/>
      </font>
      <fill>
        <patternFill>
          <bgColor theme="1"/>
        </patternFill>
      </fill>
    </dxf>
    <dxf>
      <font>
        <color rgb="FFFF0000"/>
      </font>
      <fill>
        <patternFill>
          <bgColor theme="1"/>
        </patternFill>
      </fill>
    </dxf>
  </dxfs>
  <tableStyles count="0" defaultTableStyle="TableStyleMedium2" defaultPivotStyle="PivotStyleMedium9"/>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leaverm/My%20Documents/EPA%20-%20Subpart%20MM/Subpart%20MM%20Reporting%20Form_v3_011713_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Facility Details"/>
      <sheetName val="1. Measurement Method"/>
      <sheetName val="2. Aggregate Products"/>
      <sheetName val="3. Total CO2 &amp; Other Info"/>
      <sheetName val="4. Blended Products"/>
      <sheetName val="5. Crude Oil"/>
      <sheetName val="6. Tables MM-1 and MM-2"/>
      <sheetName val="Lists"/>
    </sheetNames>
    <sheetDataSet>
      <sheetData sheetId="0"/>
      <sheetData sheetId="1" refreshError="1"/>
      <sheetData sheetId="2" refreshError="1"/>
      <sheetData sheetId="3" refreshError="1"/>
      <sheetData sheetId="4">
        <row r="26">
          <cell r="R26">
            <v>0</v>
          </cell>
          <cell r="S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sheetData>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ghgreporting/subpart-ll-suppliers-coal-based-liquids" TargetMode="External"/><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ghgreporting/reporters/subpart/ll.html" TargetMode="External"/><Relationship Id="rId6" Type="http://schemas.openxmlformats.org/officeDocument/2006/relationships/printerSettings" Target="../printerSettings/printerSettings1.bin"/><Relationship Id="rId5" Type="http://schemas.openxmlformats.org/officeDocument/2006/relationships/hyperlink" Target="https://www.ccdsupport.com/confluence/display/help/Reporting+Form+Instructions" TargetMode="External"/><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cdsupport.com/confluence/display/help/Subpart+MM+-+Blended+Product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ll-suppliers-coal-based-liquid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ll-suppliers-coal-based-liquid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confluence/display/TBSAND/Subpart+MM+-+Blended+Products"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ll-suppliers-coal-based-liquids" TargetMode="External"/><Relationship Id="rId5" Type="http://schemas.openxmlformats.org/officeDocument/2006/relationships/printerSettings" Target="../printerSettings/printerSettings4.bin"/><Relationship Id="rId4" Type="http://schemas.openxmlformats.org/officeDocument/2006/relationships/hyperlink" Target="https://www.ccdsupport.com/confluence/display/help/Subpart+MM+-+Blended+Produc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S27"/>
  <sheetViews>
    <sheetView showGridLines="0" tabSelected="1" zoomScale="85" zoomScaleNormal="85" workbookViewId="0"/>
  </sheetViews>
  <sheetFormatPr defaultRowHeight="14.5" x14ac:dyDescent="0.35"/>
  <cols>
    <col min="1" max="1" width="5.08984375" customWidth="1"/>
    <col min="2" max="2" width="3.54296875" customWidth="1"/>
    <col min="3" max="3" width="29.90625" customWidth="1"/>
    <col min="4" max="4" width="32.54296875" customWidth="1"/>
    <col min="6" max="6" width="27.453125" customWidth="1"/>
    <col min="7" max="7" width="15" customWidth="1"/>
    <col min="8" max="8" width="18.90625" customWidth="1"/>
    <col min="18" max="19" width="9.08984375" style="83" hidden="1" customWidth="1"/>
  </cols>
  <sheetData>
    <row r="2" spans="3:8" ht="15" customHeight="1" x14ac:dyDescent="0.35">
      <c r="C2" s="1" t="s">
        <v>125</v>
      </c>
      <c r="D2" s="1"/>
      <c r="E2" s="1"/>
      <c r="G2" s="154" t="s">
        <v>253</v>
      </c>
      <c r="H2" s="154"/>
    </row>
    <row r="3" spans="3:8" ht="18" x14ac:dyDescent="0.35">
      <c r="C3" s="2" t="s">
        <v>0</v>
      </c>
      <c r="D3" s="3"/>
      <c r="E3" s="1"/>
      <c r="F3" s="1"/>
      <c r="G3" s="154"/>
      <c r="H3" s="154"/>
    </row>
    <row r="4" spans="3:8" x14ac:dyDescent="0.35">
      <c r="C4" s="4"/>
      <c r="D4" s="3"/>
      <c r="E4" s="1"/>
      <c r="F4" s="1"/>
      <c r="G4" s="1"/>
      <c r="H4" s="1"/>
    </row>
    <row r="5" spans="3:8" x14ac:dyDescent="0.35">
      <c r="C5" s="149" t="s">
        <v>1</v>
      </c>
      <c r="D5" s="150"/>
      <c r="E5" s="150"/>
      <c r="F5" s="150"/>
      <c r="G5" s="150"/>
      <c r="H5" s="151"/>
    </row>
    <row r="6" spans="3:8" x14ac:dyDescent="0.35">
      <c r="C6" s="57" t="s">
        <v>2</v>
      </c>
      <c r="D6" s="58"/>
      <c r="E6" s="58"/>
      <c r="F6" s="58"/>
      <c r="G6" s="58"/>
      <c r="H6" s="59"/>
    </row>
    <row r="7" spans="3:8" x14ac:dyDescent="0.35">
      <c r="C7" s="149" t="s">
        <v>3</v>
      </c>
      <c r="D7" s="150"/>
      <c r="E7" s="150"/>
      <c r="F7" s="150"/>
      <c r="G7" s="150"/>
      <c r="H7" s="151"/>
    </row>
    <row r="8" spans="3:8" x14ac:dyDescent="0.35">
      <c r="C8" s="5" t="s">
        <v>243</v>
      </c>
      <c r="D8" s="6"/>
      <c r="E8" s="6"/>
      <c r="F8" s="6"/>
      <c r="G8" s="6"/>
      <c r="H8" s="7" t="s">
        <v>254</v>
      </c>
    </row>
    <row r="9" spans="3:8" x14ac:dyDescent="0.35">
      <c r="C9" s="149" t="s">
        <v>4</v>
      </c>
      <c r="D9" s="150"/>
      <c r="E9" s="150"/>
      <c r="F9" s="150"/>
      <c r="G9" s="150"/>
      <c r="H9" s="151"/>
    </row>
    <row r="10" spans="3:8" x14ac:dyDescent="0.35">
      <c r="C10" s="8" t="s">
        <v>126</v>
      </c>
      <c r="D10" s="152" t="s">
        <v>251</v>
      </c>
      <c r="E10" s="152"/>
      <c r="F10" s="152"/>
      <c r="G10" s="152"/>
      <c r="H10" s="153"/>
    </row>
    <row r="11" spans="3:8" x14ac:dyDescent="0.35">
      <c r="C11" s="9" t="s">
        <v>5</v>
      </c>
      <c r="D11" s="159" t="s">
        <v>250</v>
      </c>
      <c r="E11" s="159"/>
      <c r="F11" s="159"/>
      <c r="G11" s="159"/>
      <c r="H11" s="160"/>
    </row>
    <row r="12" spans="3:8" x14ac:dyDescent="0.35">
      <c r="C12" s="149" t="s">
        <v>6</v>
      </c>
      <c r="D12" s="150"/>
      <c r="E12" s="150"/>
      <c r="F12" s="150"/>
      <c r="G12" s="150"/>
      <c r="H12" s="151"/>
    </row>
    <row r="13" spans="3:8" x14ac:dyDescent="0.35">
      <c r="C13" s="163" t="s">
        <v>0</v>
      </c>
      <c r="D13" s="164"/>
      <c r="E13" s="164"/>
      <c r="F13" s="164"/>
      <c r="G13" s="37"/>
      <c r="H13" s="38"/>
    </row>
    <row r="14" spans="3:8" x14ac:dyDescent="0.35">
      <c r="C14" s="157" t="s">
        <v>224</v>
      </c>
      <c r="D14" s="158"/>
      <c r="E14" s="158"/>
      <c r="F14" s="158"/>
      <c r="G14" s="12"/>
      <c r="H14" s="13"/>
    </row>
    <row r="15" spans="3:8" x14ac:dyDescent="0.35">
      <c r="C15" s="157" t="s">
        <v>240</v>
      </c>
      <c r="D15" s="158"/>
      <c r="E15" s="158"/>
      <c r="F15" s="158"/>
      <c r="G15" s="12"/>
      <c r="H15" s="13"/>
    </row>
    <row r="16" spans="3:8" x14ac:dyDescent="0.35">
      <c r="C16" s="157" t="s">
        <v>241</v>
      </c>
      <c r="D16" s="158"/>
      <c r="E16" s="158"/>
      <c r="F16" s="158"/>
      <c r="G16" s="12"/>
      <c r="H16" s="13"/>
    </row>
    <row r="17" spans="2:19" x14ac:dyDescent="0.35">
      <c r="B17" s="123"/>
      <c r="C17" s="161" t="s">
        <v>242</v>
      </c>
      <c r="D17" s="162"/>
      <c r="E17" s="162"/>
      <c r="F17" s="162"/>
      <c r="G17" s="39"/>
      <c r="H17" s="40"/>
    </row>
    <row r="18" spans="2:19" x14ac:dyDescent="0.35">
      <c r="C18" s="36"/>
      <c r="D18" s="36"/>
      <c r="E18" s="36"/>
      <c r="F18" s="36"/>
    </row>
    <row r="19" spans="2:19" x14ac:dyDescent="0.35">
      <c r="B19" s="14" t="s">
        <v>7</v>
      </c>
      <c r="C19" s="15" t="s">
        <v>8</v>
      </c>
      <c r="D19" s="16"/>
      <c r="E19" s="17"/>
      <c r="F19" s="18"/>
    </row>
    <row r="20" spans="2:19" x14ac:dyDescent="0.35">
      <c r="B20" s="14"/>
      <c r="C20" s="15"/>
      <c r="D20" s="16"/>
      <c r="E20" s="17"/>
      <c r="F20" s="18"/>
    </row>
    <row r="21" spans="2:19" x14ac:dyDescent="0.35">
      <c r="B21" s="16"/>
      <c r="C21" s="19" t="s">
        <v>9</v>
      </c>
      <c r="D21" s="155"/>
      <c r="E21" s="155"/>
      <c r="F21" s="155"/>
    </row>
    <row r="22" spans="2:19" x14ac:dyDescent="0.35">
      <c r="B22" s="16"/>
      <c r="C22" s="19" t="s">
        <v>113</v>
      </c>
      <c r="D22" s="155"/>
      <c r="E22" s="155"/>
      <c r="F22" s="155"/>
      <c r="G22" s="136" t="str">
        <f>IF(D22="",R27,"")</f>
        <v>&lt;&lt;&lt;  NOTE:  You must select the type of facility before completing the remainder of this form.</v>
      </c>
    </row>
    <row r="23" spans="2:19" x14ac:dyDescent="0.35">
      <c r="B23" s="16"/>
      <c r="C23" s="19" t="s">
        <v>10</v>
      </c>
      <c r="D23" s="155"/>
      <c r="E23" s="155"/>
      <c r="F23" s="155"/>
      <c r="R23" s="84" t="s">
        <v>128</v>
      </c>
      <c r="S23" s="84" t="s">
        <v>91</v>
      </c>
    </row>
    <row r="24" spans="2:19" x14ac:dyDescent="0.35">
      <c r="B24" s="16"/>
      <c r="C24" s="20" t="s">
        <v>11</v>
      </c>
      <c r="D24" s="156"/>
      <c r="E24" s="156"/>
      <c r="F24" s="156"/>
      <c r="G24" s="71"/>
      <c r="R24" s="83" t="s">
        <v>93</v>
      </c>
      <c r="S24" s="83" t="s">
        <v>95</v>
      </c>
    </row>
    <row r="25" spans="2:19" x14ac:dyDescent="0.35">
      <c r="B25" s="16"/>
      <c r="C25" s="62" t="s">
        <v>12</v>
      </c>
      <c r="D25" s="146"/>
      <c r="E25" s="147"/>
      <c r="F25" s="148"/>
      <c r="R25" s="83" t="s">
        <v>94</v>
      </c>
      <c r="S25" s="83" t="s">
        <v>96</v>
      </c>
    </row>
    <row r="26" spans="2:19" ht="40.5" customHeight="1" x14ac:dyDescent="0.35"/>
    <row r="27" spans="2:19" x14ac:dyDescent="0.35">
      <c r="R27" s="83" t="s">
        <v>115</v>
      </c>
    </row>
  </sheetData>
  <sheetProtection algorithmName="SHA-512" hashValue="eIZImQn0zWLRTihfGRpnWRfKSdi8mzY3bjTs5cQAf8tAOgLK0PsqVHPvQoz3AsAlm7oHPoytS+y3ANxh/w6jlw==" saltValue="NQCOt39r5Ipv6oeH2hey/w==" spinCount="100000" sheet="1" objects="1" scenarios="1"/>
  <mergeCells count="17">
    <mergeCell ref="G2:H3"/>
    <mergeCell ref="D22:F22"/>
    <mergeCell ref="D21:F21"/>
    <mergeCell ref="D23:F23"/>
    <mergeCell ref="D24:F24"/>
    <mergeCell ref="C15:F15"/>
    <mergeCell ref="D11:H11"/>
    <mergeCell ref="C16:F16"/>
    <mergeCell ref="C17:F17"/>
    <mergeCell ref="C12:H12"/>
    <mergeCell ref="C13:F13"/>
    <mergeCell ref="C14:F14"/>
    <mergeCell ref="D25:F25"/>
    <mergeCell ref="C5:H5"/>
    <mergeCell ref="C7:H7"/>
    <mergeCell ref="C9:H9"/>
    <mergeCell ref="D10:H10"/>
  </mergeCells>
  <dataValidations count="6">
    <dataValidation errorStyle="warning" allowBlank="1" showInputMessage="1" showErrorMessage="1" promptTitle="GHGRP ID" prompt="Enter your GHGRP ID." sqref="D23:F23" xr:uid="{00000000-0002-0000-0000-000000000000}"/>
    <dataValidation type="list" errorStyle="warning" allowBlank="1" showInputMessage="1" showErrorMessage="1" promptTitle="Reporting Period" prompt="Select the reporting year" sqref="D24:F24" xr:uid="{00000000-0002-0000-0000-000001000000}">
      <formula1>"2016,2017,2018,2019,2020,2021,2022,2023,2024,2025"</formula1>
    </dataValidation>
    <dataValidation errorStyle="warning" allowBlank="1" showInputMessage="1" showErrorMessage="1" promptTitle="Facility Name" prompt="Enter the name of your facility" sqref="D21" xr:uid="{00000000-0002-0000-0000-000002000000}"/>
    <dataValidation errorStyle="warning" allowBlank="1" showInputMessage="1" showErrorMessage="1" promptTitle="Comments" prompt="Enter any additional comments regarding the workbook" sqref="D25:F25" xr:uid="{00000000-0002-0000-0000-000003000000}"/>
    <dataValidation type="list" errorStyle="warning" allowBlank="1" showInputMessage="1" showErrorMessage="1" promptTitle="Type of Facility" prompt="Select the type of facility" sqref="D22:F22" xr:uid="{00000000-0002-0000-0000-000004000000}">
      <formula1>"Producer, Importer / Exporter"</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9 C7 C5 C12:D12 D10:D11" xr:uid="{00000000-0002-0000-0000-000005000000}"/>
  </dataValidations>
  <hyperlinks>
    <hyperlink ref="D10" r:id="rId1" display="http://www.epa.gov/ghgreporting/reporters/subpart/ll.html" xr:uid="{00000000-0004-0000-0000-000000000000}"/>
    <hyperlink ref="D11" r:id="rId2" display="http://www.ccdsupport.com/confluence/display/help/Reporting+Form+Instructions" xr:uid="{00000000-0004-0000-0000-000001000000}"/>
    <hyperlink ref="C13" location="Introduction!C21" display="Part 1 - Introduction" xr:uid="{00000000-0004-0000-0000-000002000000}"/>
    <hyperlink ref="C14" location="nav3" display="3. Semiconductors f-GHG" xr:uid="{00000000-0004-0000-0000-000003000000}"/>
    <hyperlink ref="C15" location="nav4" display="4. f-GHG (by Recipe)" xr:uid="{00000000-0004-0000-0000-000004000000}"/>
    <hyperlink ref="C16" location="nav5" display="5. N2O" xr:uid="{00000000-0004-0000-0000-000005000000}"/>
    <hyperlink ref="C17" location="nav8" display="8. Table A-1 GWPs" xr:uid="{00000000-0004-0000-0000-000006000000}"/>
    <hyperlink ref="C13:F13" location="'Facility Details'!A1" display="Facility Details" xr:uid="{00000000-0004-0000-0000-000007000000}"/>
    <hyperlink ref="D10:H10" r:id="rId3" display="https://www.epa.gov/ghgreporting/subpart-ll-suppliers-coal-based-liquids" xr:uid="{00000000-0004-0000-0000-000008000000}"/>
    <hyperlink ref="C17:F17" location="'Tables MM-1 and MM-2'!A1" display="Tables MM-1 and MM-2" xr:uid="{00000000-0004-0000-0000-000009000000}"/>
    <hyperlink ref="C14:F14" location="'Aggregate Products'!A1" display="Aggregate Coal Based Products and Natural Gas Liquids" xr:uid="{00000000-0004-0000-0000-00000A000000}"/>
    <hyperlink ref="C15:F15" location="'Total CO2 &amp; Other Info'!A1" display="Total CO2 Quantity" xr:uid="{00000000-0004-0000-0000-00000B000000}"/>
    <hyperlink ref="C16:F16" location="'Blended Products'!A1" display="Blended Products That Do Not Contain Biomass" xr:uid="{00000000-0004-0000-0000-00000C000000}"/>
    <hyperlink ref="G2" r:id="rId4" display="https://ccdsupport.com/confluence/display/help/Paperwork+Reduction+Act+Burden+Statements" xr:uid="{00000000-0004-0000-0000-00000D000000}"/>
    <hyperlink ref="D11:H11" r:id="rId5" display="https://www.ccdsupport.com/confluence/display/help/Reporting+Form+Instructions" xr:uid="{7C9B4FFC-BF63-4559-B1A5-B190D488F175}"/>
  </hyperlinks>
  <pageMargins left="0.7" right="0.7" top="0.75" bottom="0.75" header="0.3" footer="0.3"/>
  <pageSetup scale="88"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S223"/>
  <sheetViews>
    <sheetView showGridLines="0" zoomScale="85" zoomScaleNormal="85" workbookViewId="0"/>
  </sheetViews>
  <sheetFormatPr defaultRowHeight="14.5" x14ac:dyDescent="0.35"/>
  <cols>
    <col min="1" max="1" width="9.08984375" customWidth="1"/>
    <col min="2" max="2" width="32.08984375" customWidth="1"/>
    <col min="3" max="3" width="24.54296875" customWidth="1"/>
    <col min="4" max="4" width="32.453125" customWidth="1"/>
    <col min="5" max="5" width="24.54296875" customWidth="1"/>
    <col min="6" max="6" width="22.08984375" customWidth="1"/>
    <col min="7" max="7" width="21.90625" customWidth="1"/>
    <col min="8" max="8" width="21.08984375" customWidth="1"/>
    <col min="9" max="9" width="24.08984375" customWidth="1"/>
    <col min="10" max="10" width="26.54296875" customWidth="1"/>
    <col min="11" max="11" width="24" customWidth="1"/>
    <col min="12" max="12" width="24.453125" customWidth="1"/>
    <col min="13" max="14" width="24.54296875" customWidth="1"/>
    <col min="15" max="15" width="23.90625" customWidth="1"/>
    <col min="16" max="16" width="25.453125" customWidth="1"/>
    <col min="17" max="17" width="18.90625" customWidth="1"/>
    <col min="18" max="18" width="9.08984375" style="83" hidden="1" customWidth="1"/>
    <col min="19" max="19" width="9.08984375" hidden="1" customWidth="1"/>
  </cols>
  <sheetData>
    <row r="2" spans="2:18" x14ac:dyDescent="0.35">
      <c r="B2" s="1" t="str">
        <f>'Facility Details'!C2</f>
        <v>Subpart LL - Suppliers of Coal-based Liquid Fuels</v>
      </c>
    </row>
    <row r="3" spans="2:18" ht="19" x14ac:dyDescent="0.35">
      <c r="B3" s="21" t="s">
        <v>224</v>
      </c>
      <c r="C3" s="1"/>
      <c r="D3" s="1"/>
      <c r="E3" s="22"/>
      <c r="F3" s="23"/>
    </row>
    <row r="4" spans="2:18" x14ac:dyDescent="0.35">
      <c r="B4" s="131" t="s">
        <v>239</v>
      </c>
      <c r="C4" s="24"/>
      <c r="F4" s="25"/>
    </row>
    <row r="5" spans="2:18" x14ac:dyDescent="0.35">
      <c r="B5" s="26" t="s">
        <v>1</v>
      </c>
      <c r="C5" s="27"/>
      <c r="D5" s="27"/>
      <c r="E5" s="27"/>
      <c r="F5" s="28"/>
    </row>
    <row r="6" spans="2:18" x14ac:dyDescent="0.35">
      <c r="B6" s="166" t="s">
        <v>127</v>
      </c>
      <c r="C6" s="167"/>
      <c r="D6" s="167"/>
      <c r="E6" s="167"/>
      <c r="F6" s="168"/>
      <c r="R6" s="84" t="s">
        <v>92</v>
      </c>
    </row>
    <row r="7" spans="2:18" x14ac:dyDescent="0.35">
      <c r="B7" s="47" t="s">
        <v>21</v>
      </c>
      <c r="C7" s="48"/>
      <c r="D7" s="48"/>
      <c r="E7" s="48"/>
      <c r="F7" s="49"/>
      <c r="R7" s="83">
        <f>'Facility Details'!D22</f>
        <v>0</v>
      </c>
    </row>
    <row r="8" spans="2:18" x14ac:dyDescent="0.35">
      <c r="B8" s="44" t="s">
        <v>87</v>
      </c>
      <c r="C8" s="45"/>
      <c r="D8" s="45"/>
      <c r="E8" s="45"/>
      <c r="F8" s="46"/>
      <c r="R8" s="83">
        <f>IF(R7="Importer / Exporter", "ImpExp",R7)</f>
        <v>0</v>
      </c>
    </row>
    <row r="9" spans="2:18" x14ac:dyDescent="0.35">
      <c r="B9" s="51" t="s">
        <v>3</v>
      </c>
      <c r="C9" s="52"/>
      <c r="D9" s="52"/>
      <c r="E9" s="52"/>
      <c r="F9" s="53"/>
      <c r="R9" s="83" t="s">
        <v>114</v>
      </c>
    </row>
    <row r="10" spans="2:18" x14ac:dyDescent="0.35">
      <c r="B10" s="56" t="str">
        <f>'Facility Details'!C8</f>
        <v>R.03</v>
      </c>
      <c r="C10" s="54"/>
      <c r="D10" s="54"/>
      <c r="E10" s="54"/>
      <c r="F10" s="55" t="str">
        <f>'Facility Details'!H8</f>
        <v>Updated: 01/08/2025</v>
      </c>
    </row>
    <row r="11" spans="2:18" x14ac:dyDescent="0.35">
      <c r="B11" s="26" t="s">
        <v>4</v>
      </c>
      <c r="C11" s="27"/>
      <c r="D11" s="27"/>
      <c r="E11" s="27"/>
      <c r="F11" s="28"/>
      <c r="R11" s="84" t="s">
        <v>99</v>
      </c>
    </row>
    <row r="12" spans="2:18" x14ac:dyDescent="0.35">
      <c r="B12" s="8" t="s">
        <v>126</v>
      </c>
      <c r="C12" s="132" t="s">
        <v>251</v>
      </c>
      <c r="D12" s="31"/>
      <c r="E12" s="31"/>
      <c r="F12" s="31"/>
      <c r="G12" s="33"/>
      <c r="H12" s="11"/>
      <c r="R12" s="83" t="s">
        <v>103</v>
      </c>
    </row>
    <row r="13" spans="2:18" x14ac:dyDescent="0.35">
      <c r="B13" s="10" t="s">
        <v>5</v>
      </c>
      <c r="C13" s="133" t="s">
        <v>250</v>
      </c>
      <c r="D13" s="32"/>
      <c r="E13" s="32"/>
      <c r="F13" s="32"/>
      <c r="G13" s="33"/>
      <c r="H13" s="11"/>
      <c r="R13" s="83" t="s">
        <v>106</v>
      </c>
    </row>
    <row r="14" spans="2:18" ht="37.25" customHeight="1" x14ac:dyDescent="0.35">
      <c r="B14" s="25"/>
      <c r="C14" s="25"/>
      <c r="D14" s="25"/>
      <c r="E14" s="25"/>
      <c r="F14" s="25"/>
      <c r="R14" s="86" t="s">
        <v>225</v>
      </c>
    </row>
    <row r="15" spans="2:18" ht="14.4" customHeight="1" x14ac:dyDescent="0.35">
      <c r="B15" s="90" t="s">
        <v>124</v>
      </c>
      <c r="E15" s="130"/>
      <c r="F15" s="89" t="str">
        <f>IF('Blended Products'!$R$55=1,'Blended Products'!R56,"")</f>
        <v/>
      </c>
      <c r="G15" s="37"/>
      <c r="H15" s="37"/>
      <c r="I15" s="37"/>
      <c r="J15" s="41"/>
      <c r="K15" s="41"/>
      <c r="L15" s="41"/>
      <c r="M15" s="41"/>
      <c r="N15" s="41"/>
      <c r="O15" s="41"/>
      <c r="P15" s="41"/>
      <c r="R15" s="83" t="s">
        <v>98</v>
      </c>
    </row>
    <row r="16" spans="2:18" s="88" customFormat="1" x14ac:dyDescent="0.35">
      <c r="B16" s="92" t="s">
        <v>123</v>
      </c>
      <c r="F16" s="89" t="str">
        <f>IF('Blended Products'!$R$55=1,'Blended Products'!R57,"")</f>
        <v/>
      </c>
      <c r="G16" s="37"/>
      <c r="H16" s="37"/>
      <c r="I16" s="37"/>
      <c r="J16" s="41"/>
      <c r="K16" s="41"/>
      <c r="L16" s="41"/>
      <c r="M16" s="41"/>
      <c r="N16" s="41"/>
      <c r="O16" s="41"/>
      <c r="P16" s="41"/>
      <c r="R16" s="83"/>
    </row>
    <row r="17" spans="1:19" x14ac:dyDescent="0.35">
      <c r="B17" s="25"/>
      <c r="C17" s="29"/>
      <c r="D17" s="30" t="s">
        <v>97</v>
      </c>
      <c r="F17" s="89" t="str">
        <f>IF('Blended Products'!$R$55=1,'Blended Products'!R58,"")</f>
        <v/>
      </c>
      <c r="G17" s="37"/>
      <c r="H17" s="37"/>
      <c r="I17" s="37"/>
      <c r="J17" s="41"/>
      <c r="K17" s="41"/>
      <c r="L17" s="41"/>
      <c r="M17" s="41"/>
      <c r="N17" s="41"/>
      <c r="O17" s="41"/>
      <c r="P17" s="41"/>
      <c r="R17" s="83">
        <v>1</v>
      </c>
    </row>
    <row r="18" spans="1:19" s="88" customFormat="1" x14ac:dyDescent="0.35">
      <c r="B18" s="124"/>
      <c r="C18" s="29"/>
      <c r="D18" s="30"/>
      <c r="F18" s="94" t="s">
        <v>249</v>
      </c>
      <c r="G18" s="37"/>
      <c r="H18" s="37"/>
      <c r="I18" s="37"/>
      <c r="J18" s="41"/>
      <c r="K18" s="41"/>
      <c r="L18" s="41"/>
      <c r="M18" s="41"/>
      <c r="N18" s="41"/>
      <c r="O18" s="41"/>
      <c r="P18" s="41"/>
      <c r="R18" s="83"/>
    </row>
    <row r="19" spans="1:19" ht="32.25" customHeight="1" x14ac:dyDescent="0.35">
      <c r="B19" s="169" t="str">
        <f>IF(ISERROR(MATCH("*entering*",Q24:Q29,0)&gt;0),"",IF(MATCH("*entering*",Q24:Q29,0)&gt;0,R14,""))</f>
        <v/>
      </c>
      <c r="C19" s="169"/>
      <c r="D19" s="169"/>
      <c r="E19" s="169"/>
      <c r="F19" s="169"/>
      <c r="G19" s="169"/>
      <c r="H19" s="169"/>
      <c r="I19" s="41"/>
      <c r="J19" s="41"/>
      <c r="K19" s="41"/>
      <c r="L19" s="41"/>
      <c r="M19" s="41"/>
      <c r="O19" s="41"/>
      <c r="P19" s="41"/>
      <c r="R19" s="84" t="s">
        <v>108</v>
      </c>
    </row>
    <row r="20" spans="1:19" ht="25.5" customHeight="1" x14ac:dyDescent="0.35">
      <c r="B20" s="170" t="str">
        <f>IF(ISERROR(MATCH("*leaving*",Q24:Q29,0)&gt;0),"",IF(MATCH("*leaving*",Q24:Q29,0)&gt;0,R15,""))</f>
        <v/>
      </c>
      <c r="C20" s="170"/>
      <c r="D20" s="170"/>
      <c r="E20" s="170"/>
      <c r="F20" s="170"/>
      <c r="G20" s="170"/>
      <c r="H20" s="170"/>
      <c r="I20" s="41"/>
      <c r="J20" s="41"/>
      <c r="K20" s="41"/>
      <c r="L20" s="41"/>
      <c r="M20" s="41"/>
      <c r="N20" s="41"/>
      <c r="O20" s="41"/>
      <c r="P20" s="41"/>
      <c r="R20" s="83" t="s">
        <v>109</v>
      </c>
    </row>
    <row r="21" spans="1:19" s="68" customFormat="1" ht="20.25" customHeight="1" x14ac:dyDescent="0.35">
      <c r="B21" s="137" t="str">
        <f>IF(ISERROR(MATCH("-",A24:A223,0)),"",IF(MATCH("-",A24:A223,0)&gt;0,R20,""))</f>
        <v/>
      </c>
      <c r="C21" s="80"/>
      <c r="G21" s="138" t="str">
        <f>IF(R7=0,R9,"")</f>
        <v>NOTE:  You must select the type of facility on the Facility Details tab before completing this form.</v>
      </c>
      <c r="H21" s="80"/>
      <c r="I21" s="41"/>
      <c r="J21" s="41"/>
      <c r="K21" s="41"/>
      <c r="L21" s="41"/>
      <c r="M21" s="41"/>
      <c r="N21" s="41"/>
      <c r="O21" s="41"/>
      <c r="P21" s="41"/>
      <c r="R21" s="83"/>
    </row>
    <row r="22" spans="1:19" s="81" customFormat="1" ht="25.5" customHeight="1" x14ac:dyDescent="0.35">
      <c r="A22" s="165" t="s">
        <v>107</v>
      </c>
      <c r="B22" s="165" t="s">
        <v>208</v>
      </c>
      <c r="C22" s="134" t="s">
        <v>122</v>
      </c>
      <c r="D22" s="165" t="s">
        <v>212</v>
      </c>
      <c r="E22" s="165" t="s">
        <v>213</v>
      </c>
      <c r="F22" s="165" t="s">
        <v>214</v>
      </c>
      <c r="G22" s="165" t="s">
        <v>215</v>
      </c>
      <c r="H22" s="165" t="s">
        <v>100</v>
      </c>
      <c r="I22" s="165" t="s">
        <v>216</v>
      </c>
      <c r="J22" s="165" t="s">
        <v>217</v>
      </c>
      <c r="K22" s="165" t="s">
        <v>218</v>
      </c>
      <c r="L22" s="165" t="s">
        <v>219</v>
      </c>
      <c r="M22" s="165" t="s">
        <v>220</v>
      </c>
      <c r="N22" s="165" t="s">
        <v>221</v>
      </c>
      <c r="O22" s="165" t="s">
        <v>222</v>
      </c>
      <c r="P22" s="165" t="s">
        <v>223</v>
      </c>
      <c r="R22" s="67">
        <f>IF(ISBLANK(E15),0,IF(E15="Yes",1,IF(E15="No",2)))</f>
        <v>0</v>
      </c>
      <c r="S22" s="128"/>
    </row>
    <row r="23" spans="1:19" ht="73.5" customHeight="1" x14ac:dyDescent="0.35">
      <c r="A23" s="165"/>
      <c r="B23" s="165"/>
      <c r="C23" s="95" t="s">
        <v>209</v>
      </c>
      <c r="D23" s="165"/>
      <c r="E23" s="165"/>
      <c r="F23" s="165"/>
      <c r="G23" s="165"/>
      <c r="H23" s="165"/>
      <c r="I23" s="165"/>
      <c r="J23" s="165"/>
      <c r="K23" s="165"/>
      <c r="L23" s="165"/>
      <c r="M23" s="165"/>
      <c r="N23" s="165"/>
      <c r="O23" s="165"/>
      <c r="P23" s="165"/>
      <c r="R23" s="67"/>
    </row>
    <row r="24" spans="1:19" x14ac:dyDescent="0.35">
      <c r="A24" s="70" t="str">
        <f>IF(COUNTA(B24:P24)&gt;0,1,"")</f>
        <v/>
      </c>
      <c r="B24" s="34"/>
      <c r="C24" s="34"/>
      <c r="D24" s="34"/>
      <c r="E24" s="34"/>
      <c r="F24" s="34"/>
      <c r="G24" s="82"/>
      <c r="H24" s="34"/>
      <c r="I24" s="34"/>
      <c r="J24" s="34"/>
      <c r="K24" s="34"/>
      <c r="L24" s="34"/>
      <c r="M24" s="34"/>
      <c r="N24" s="34"/>
      <c r="O24" s="34"/>
      <c r="P24" s="34"/>
      <c r="Q24" s="139" t="str">
        <f t="shared" ref="Q24:Q87" si="0">IF(AND(OR(B24="In",B24="Import"),OR(C24="ETOH",C24="BIODSL",C24="RAFAT",C24="VEGOIL")),$R$12,IF(AND(OR(B24="Out",B24="Export"),OR(C24="ETOH",C24="BIODSL",C24="RAFAT",C24="VEGOIL")),$R$13,""))</f>
        <v/>
      </c>
      <c r="R24" s="67"/>
    </row>
    <row r="25" spans="1:19" x14ac:dyDescent="0.35">
      <c r="A25" s="70" t="str">
        <f>IF(COUNTA(B25:P25)&gt;0,IF(ISERROR(1+A24),"-",(1+A24)),"")</f>
        <v/>
      </c>
      <c r="B25" s="34"/>
      <c r="C25" s="34"/>
      <c r="D25" s="34"/>
      <c r="E25" s="34"/>
      <c r="F25" s="34"/>
      <c r="G25" s="82"/>
      <c r="H25" s="34"/>
      <c r="I25" s="34"/>
      <c r="J25" s="34"/>
      <c r="K25" s="34"/>
      <c r="L25" s="34"/>
      <c r="M25" s="34"/>
      <c r="N25" s="34"/>
      <c r="O25" s="34"/>
      <c r="P25" s="34"/>
      <c r="Q25" s="139" t="str">
        <f t="shared" si="0"/>
        <v/>
      </c>
      <c r="R25" s="67"/>
    </row>
    <row r="26" spans="1:19" x14ac:dyDescent="0.35">
      <c r="A26" s="70" t="str">
        <f>IF(COUNTA(B26:P26)&gt;0,IF(ISERROR(1+A25),"-",(1+A25)),"")</f>
        <v/>
      </c>
      <c r="B26" s="34"/>
      <c r="C26" s="34"/>
      <c r="D26" s="34"/>
      <c r="E26" s="34"/>
      <c r="F26" s="34"/>
      <c r="G26" s="82"/>
      <c r="H26" s="34"/>
      <c r="I26" s="34"/>
      <c r="J26" s="34"/>
      <c r="K26" s="34"/>
      <c r="L26" s="34"/>
      <c r="M26" s="34"/>
      <c r="N26" s="34"/>
      <c r="O26" s="34"/>
      <c r="P26" s="34"/>
      <c r="Q26" s="139" t="str">
        <f t="shared" si="0"/>
        <v/>
      </c>
    </row>
    <row r="27" spans="1:19" x14ac:dyDescent="0.35">
      <c r="A27" s="70" t="str">
        <f>IF(COUNTA(B27:P27)&gt;0,IF(ISERROR(1+A26),"-",(1+A26)),"")</f>
        <v/>
      </c>
      <c r="B27" s="34"/>
      <c r="C27" s="34"/>
      <c r="D27" s="34"/>
      <c r="E27" s="34"/>
      <c r="F27" s="34"/>
      <c r="G27" s="82"/>
      <c r="H27" s="34"/>
      <c r="I27" s="34"/>
      <c r="J27" s="34"/>
      <c r="K27" s="34"/>
      <c r="L27" s="34"/>
      <c r="M27" s="34"/>
      <c r="N27" s="34"/>
      <c r="O27" s="34"/>
      <c r="P27" s="34"/>
      <c r="Q27" s="139" t="str">
        <f t="shared" si="0"/>
        <v/>
      </c>
    </row>
    <row r="28" spans="1:19" x14ac:dyDescent="0.35">
      <c r="A28" s="70" t="str">
        <f>IF(COUNTA(B28:P28)&gt;0,IF(ISERROR(1+A27),"-",(1+A27)),"")</f>
        <v/>
      </c>
      <c r="B28" s="34"/>
      <c r="C28" s="34"/>
      <c r="D28" s="34"/>
      <c r="E28" s="34"/>
      <c r="F28" s="34"/>
      <c r="G28" s="82"/>
      <c r="H28" s="34"/>
      <c r="I28" s="34"/>
      <c r="J28" s="34"/>
      <c r="K28" s="34"/>
      <c r="L28" s="34"/>
      <c r="M28" s="34"/>
      <c r="N28" s="34"/>
      <c r="O28" s="34"/>
      <c r="P28" s="34"/>
      <c r="Q28" s="139" t="str">
        <f t="shared" si="0"/>
        <v/>
      </c>
    </row>
    <row r="29" spans="1:19" x14ac:dyDescent="0.35">
      <c r="A29" s="70" t="str">
        <f>IF(COUNTA(B29:P29)&gt;0,IF(ISERROR(1+A28),"-",(1+A28)),"")</f>
        <v/>
      </c>
      <c r="B29" s="34"/>
      <c r="C29" s="34"/>
      <c r="D29" s="34"/>
      <c r="E29" s="34"/>
      <c r="F29" s="34"/>
      <c r="G29" s="82"/>
      <c r="H29" s="34"/>
      <c r="I29" s="34"/>
      <c r="J29" s="34"/>
      <c r="K29" s="34"/>
      <c r="L29" s="34"/>
      <c r="M29" s="34"/>
      <c r="N29" s="34"/>
      <c r="O29" s="34"/>
      <c r="P29" s="34"/>
      <c r="Q29" s="139" t="str">
        <f t="shared" si="0"/>
        <v/>
      </c>
    </row>
    <row r="30" spans="1:19" x14ac:dyDescent="0.35">
      <c r="A30" s="70" t="str">
        <f t="shared" ref="A30:A93" si="1">IF(COUNTA(B30:P30)&gt;0,IF(ISERROR(1+A29),"-",(1+A29)),"")</f>
        <v/>
      </c>
      <c r="B30" s="34"/>
      <c r="C30" s="34"/>
      <c r="D30" s="34"/>
      <c r="E30" s="34"/>
      <c r="F30" s="34"/>
      <c r="G30" s="82"/>
      <c r="H30" s="34"/>
      <c r="I30" s="34"/>
      <c r="J30" s="34"/>
      <c r="K30" s="34"/>
      <c r="L30" s="34"/>
      <c r="M30" s="34"/>
      <c r="N30" s="34"/>
      <c r="O30" s="34"/>
      <c r="P30" s="34"/>
      <c r="Q30" s="139" t="str">
        <f t="shared" si="0"/>
        <v/>
      </c>
    </row>
    <row r="31" spans="1:19" x14ac:dyDescent="0.35">
      <c r="A31" s="70" t="str">
        <f t="shared" si="1"/>
        <v/>
      </c>
      <c r="B31" s="34"/>
      <c r="C31" s="34"/>
      <c r="D31" s="34"/>
      <c r="E31" s="34"/>
      <c r="F31" s="34"/>
      <c r="G31" s="82"/>
      <c r="H31" s="34"/>
      <c r="I31" s="34"/>
      <c r="J31" s="34"/>
      <c r="K31" s="34"/>
      <c r="L31" s="34"/>
      <c r="M31" s="34"/>
      <c r="N31" s="34"/>
      <c r="O31" s="34"/>
      <c r="P31" s="34"/>
      <c r="Q31" s="139" t="str">
        <f t="shared" si="0"/>
        <v/>
      </c>
    </row>
    <row r="32" spans="1:19" x14ac:dyDescent="0.35">
      <c r="A32" s="70" t="str">
        <f t="shared" si="1"/>
        <v/>
      </c>
      <c r="B32" s="34"/>
      <c r="C32" s="34"/>
      <c r="D32" s="34"/>
      <c r="E32" s="34"/>
      <c r="F32" s="34"/>
      <c r="G32" s="82"/>
      <c r="H32" s="34"/>
      <c r="I32" s="34"/>
      <c r="J32" s="34"/>
      <c r="K32" s="34"/>
      <c r="L32" s="34"/>
      <c r="M32" s="34"/>
      <c r="N32" s="34"/>
      <c r="O32" s="34"/>
      <c r="P32" s="34"/>
      <c r="Q32" s="139" t="str">
        <f t="shared" si="0"/>
        <v/>
      </c>
    </row>
    <row r="33" spans="1:17" x14ac:dyDescent="0.35">
      <c r="A33" s="70" t="str">
        <f t="shared" si="1"/>
        <v/>
      </c>
      <c r="B33" s="34"/>
      <c r="C33" s="34"/>
      <c r="D33" s="34"/>
      <c r="E33" s="34"/>
      <c r="F33" s="34"/>
      <c r="G33" s="82"/>
      <c r="H33" s="34"/>
      <c r="I33" s="34"/>
      <c r="J33" s="34"/>
      <c r="K33" s="34"/>
      <c r="L33" s="34"/>
      <c r="M33" s="34"/>
      <c r="N33" s="34"/>
      <c r="O33" s="34"/>
      <c r="P33" s="34"/>
      <c r="Q33" s="139" t="str">
        <f t="shared" si="0"/>
        <v/>
      </c>
    </row>
    <row r="34" spans="1:17" x14ac:dyDescent="0.35">
      <c r="A34" s="70" t="str">
        <f t="shared" si="1"/>
        <v/>
      </c>
      <c r="B34" s="34"/>
      <c r="C34" s="34"/>
      <c r="D34" s="34"/>
      <c r="E34" s="34"/>
      <c r="F34" s="34"/>
      <c r="G34" s="82"/>
      <c r="H34" s="34"/>
      <c r="I34" s="34"/>
      <c r="J34" s="34"/>
      <c r="K34" s="34"/>
      <c r="L34" s="34"/>
      <c r="M34" s="34"/>
      <c r="N34" s="34"/>
      <c r="O34" s="34"/>
      <c r="P34" s="34"/>
      <c r="Q34" s="139" t="str">
        <f t="shared" si="0"/>
        <v/>
      </c>
    </row>
    <row r="35" spans="1:17" x14ac:dyDescent="0.35">
      <c r="A35" s="70" t="str">
        <f t="shared" si="1"/>
        <v/>
      </c>
      <c r="B35" s="34"/>
      <c r="C35" s="34"/>
      <c r="D35" s="34"/>
      <c r="E35" s="34"/>
      <c r="F35" s="34"/>
      <c r="G35" s="82"/>
      <c r="H35" s="34"/>
      <c r="I35" s="34"/>
      <c r="J35" s="34"/>
      <c r="K35" s="34"/>
      <c r="L35" s="34"/>
      <c r="M35" s="34"/>
      <c r="N35" s="34"/>
      <c r="O35" s="34"/>
      <c r="P35" s="34"/>
      <c r="Q35" s="139" t="str">
        <f t="shared" si="0"/>
        <v/>
      </c>
    </row>
    <row r="36" spans="1:17" x14ac:dyDescent="0.35">
      <c r="A36" s="70" t="str">
        <f t="shared" si="1"/>
        <v/>
      </c>
      <c r="B36" s="34"/>
      <c r="C36" s="34"/>
      <c r="D36" s="34"/>
      <c r="E36" s="34"/>
      <c r="F36" s="34"/>
      <c r="G36" s="82"/>
      <c r="H36" s="34"/>
      <c r="I36" s="34"/>
      <c r="J36" s="34"/>
      <c r="K36" s="34"/>
      <c r="L36" s="34"/>
      <c r="M36" s="34"/>
      <c r="N36" s="34"/>
      <c r="O36" s="34"/>
      <c r="P36" s="34"/>
      <c r="Q36" s="139" t="str">
        <f t="shared" si="0"/>
        <v/>
      </c>
    </row>
    <row r="37" spans="1:17" x14ac:dyDescent="0.35">
      <c r="A37" s="70" t="str">
        <f t="shared" si="1"/>
        <v/>
      </c>
      <c r="B37" s="34"/>
      <c r="C37" s="34"/>
      <c r="D37" s="34"/>
      <c r="E37" s="34"/>
      <c r="F37" s="34"/>
      <c r="G37" s="82"/>
      <c r="H37" s="34"/>
      <c r="I37" s="34"/>
      <c r="J37" s="34"/>
      <c r="K37" s="34"/>
      <c r="L37" s="34"/>
      <c r="M37" s="34"/>
      <c r="N37" s="34"/>
      <c r="O37" s="34"/>
      <c r="P37" s="34"/>
      <c r="Q37" s="139" t="str">
        <f t="shared" si="0"/>
        <v/>
      </c>
    </row>
    <row r="38" spans="1:17" x14ac:dyDescent="0.35">
      <c r="A38" s="70" t="str">
        <f t="shared" si="1"/>
        <v/>
      </c>
      <c r="B38" s="34"/>
      <c r="C38" s="34"/>
      <c r="D38" s="34"/>
      <c r="E38" s="34"/>
      <c r="F38" s="34"/>
      <c r="G38" s="82"/>
      <c r="H38" s="34"/>
      <c r="I38" s="34"/>
      <c r="J38" s="34"/>
      <c r="K38" s="34"/>
      <c r="L38" s="34"/>
      <c r="M38" s="34"/>
      <c r="N38" s="34"/>
      <c r="O38" s="34"/>
      <c r="P38" s="34"/>
      <c r="Q38" s="139" t="str">
        <f t="shared" si="0"/>
        <v/>
      </c>
    </row>
    <row r="39" spans="1:17" x14ac:dyDescent="0.35">
      <c r="A39" s="70" t="str">
        <f t="shared" si="1"/>
        <v/>
      </c>
      <c r="B39" s="34"/>
      <c r="C39" s="34"/>
      <c r="D39" s="34"/>
      <c r="E39" s="34"/>
      <c r="F39" s="34"/>
      <c r="G39" s="82"/>
      <c r="H39" s="34"/>
      <c r="I39" s="34"/>
      <c r="J39" s="34"/>
      <c r="K39" s="34"/>
      <c r="L39" s="34"/>
      <c r="M39" s="34"/>
      <c r="N39" s="34"/>
      <c r="O39" s="34"/>
      <c r="P39" s="34"/>
      <c r="Q39" s="139" t="str">
        <f t="shared" si="0"/>
        <v/>
      </c>
    </row>
    <row r="40" spans="1:17" x14ac:dyDescent="0.35">
      <c r="A40" s="70" t="str">
        <f t="shared" si="1"/>
        <v/>
      </c>
      <c r="B40" s="34"/>
      <c r="C40" s="34"/>
      <c r="D40" s="34"/>
      <c r="E40" s="34"/>
      <c r="F40" s="34"/>
      <c r="G40" s="82"/>
      <c r="H40" s="34"/>
      <c r="I40" s="34"/>
      <c r="J40" s="34"/>
      <c r="K40" s="34"/>
      <c r="L40" s="34"/>
      <c r="M40" s="34"/>
      <c r="N40" s="34"/>
      <c r="O40" s="34"/>
      <c r="P40" s="34"/>
      <c r="Q40" s="139" t="str">
        <f t="shared" si="0"/>
        <v/>
      </c>
    </row>
    <row r="41" spans="1:17" x14ac:dyDescent="0.35">
      <c r="A41" s="70" t="str">
        <f t="shared" si="1"/>
        <v/>
      </c>
      <c r="B41" s="34"/>
      <c r="C41" s="34"/>
      <c r="D41" s="34"/>
      <c r="E41" s="34"/>
      <c r="F41" s="34"/>
      <c r="G41" s="82"/>
      <c r="H41" s="34"/>
      <c r="I41" s="34"/>
      <c r="J41" s="34"/>
      <c r="K41" s="34"/>
      <c r="L41" s="34"/>
      <c r="M41" s="34"/>
      <c r="N41" s="34"/>
      <c r="O41" s="34"/>
      <c r="P41" s="34"/>
      <c r="Q41" s="139" t="str">
        <f t="shared" si="0"/>
        <v/>
      </c>
    </row>
    <row r="42" spans="1:17" x14ac:dyDescent="0.35">
      <c r="A42" s="70" t="str">
        <f t="shared" si="1"/>
        <v/>
      </c>
      <c r="B42" s="34"/>
      <c r="C42" s="34"/>
      <c r="D42" s="34"/>
      <c r="E42" s="34"/>
      <c r="F42" s="34"/>
      <c r="G42" s="82"/>
      <c r="H42" s="34"/>
      <c r="I42" s="34"/>
      <c r="J42" s="34"/>
      <c r="K42" s="34"/>
      <c r="L42" s="34"/>
      <c r="M42" s="34"/>
      <c r="N42" s="34"/>
      <c r="O42" s="34"/>
      <c r="P42" s="34"/>
      <c r="Q42" s="139" t="str">
        <f t="shared" si="0"/>
        <v/>
      </c>
    </row>
    <row r="43" spans="1:17" x14ac:dyDescent="0.35">
      <c r="A43" s="70" t="str">
        <f t="shared" si="1"/>
        <v/>
      </c>
      <c r="B43" s="34"/>
      <c r="C43" s="34"/>
      <c r="D43" s="34"/>
      <c r="E43" s="34"/>
      <c r="F43" s="34"/>
      <c r="G43" s="82"/>
      <c r="H43" s="34"/>
      <c r="I43" s="34"/>
      <c r="J43" s="34"/>
      <c r="K43" s="34"/>
      <c r="L43" s="34"/>
      <c r="M43" s="34"/>
      <c r="N43" s="34"/>
      <c r="O43" s="34"/>
      <c r="P43" s="34"/>
      <c r="Q43" s="139" t="str">
        <f t="shared" si="0"/>
        <v/>
      </c>
    </row>
    <row r="44" spans="1:17" x14ac:dyDescent="0.35">
      <c r="A44" s="70" t="str">
        <f t="shared" si="1"/>
        <v/>
      </c>
      <c r="B44" s="34"/>
      <c r="C44" s="34"/>
      <c r="D44" s="34"/>
      <c r="E44" s="34"/>
      <c r="F44" s="34"/>
      <c r="G44" s="82"/>
      <c r="H44" s="34"/>
      <c r="I44" s="34"/>
      <c r="J44" s="34"/>
      <c r="K44" s="34"/>
      <c r="L44" s="34"/>
      <c r="M44" s="34"/>
      <c r="N44" s="34"/>
      <c r="O44" s="34"/>
      <c r="P44" s="34"/>
      <c r="Q44" s="139" t="str">
        <f t="shared" si="0"/>
        <v/>
      </c>
    </row>
    <row r="45" spans="1:17" x14ac:dyDescent="0.35">
      <c r="A45" s="70" t="str">
        <f t="shared" si="1"/>
        <v/>
      </c>
      <c r="B45" s="34"/>
      <c r="C45" s="34"/>
      <c r="D45" s="34"/>
      <c r="E45" s="34"/>
      <c r="F45" s="34"/>
      <c r="G45" s="82"/>
      <c r="H45" s="34"/>
      <c r="I45" s="34"/>
      <c r="J45" s="34"/>
      <c r="K45" s="34"/>
      <c r="L45" s="34"/>
      <c r="M45" s="34"/>
      <c r="N45" s="34"/>
      <c r="O45" s="34"/>
      <c r="P45" s="34"/>
      <c r="Q45" s="139" t="str">
        <f t="shared" si="0"/>
        <v/>
      </c>
    </row>
    <row r="46" spans="1:17" x14ac:dyDescent="0.35">
      <c r="A46" s="70" t="str">
        <f t="shared" si="1"/>
        <v/>
      </c>
      <c r="B46" s="34"/>
      <c r="C46" s="34"/>
      <c r="D46" s="34"/>
      <c r="E46" s="34"/>
      <c r="F46" s="34"/>
      <c r="G46" s="82"/>
      <c r="H46" s="34"/>
      <c r="I46" s="34"/>
      <c r="J46" s="34"/>
      <c r="K46" s="34"/>
      <c r="L46" s="34"/>
      <c r="M46" s="34"/>
      <c r="N46" s="34"/>
      <c r="O46" s="34"/>
      <c r="P46" s="34"/>
      <c r="Q46" s="139" t="str">
        <f t="shared" si="0"/>
        <v/>
      </c>
    </row>
    <row r="47" spans="1:17" x14ac:dyDescent="0.35">
      <c r="A47" s="70" t="str">
        <f t="shared" si="1"/>
        <v/>
      </c>
      <c r="B47" s="34"/>
      <c r="C47" s="34"/>
      <c r="D47" s="34"/>
      <c r="E47" s="34"/>
      <c r="F47" s="34"/>
      <c r="G47" s="82"/>
      <c r="H47" s="34"/>
      <c r="I47" s="34"/>
      <c r="J47" s="34"/>
      <c r="K47" s="34"/>
      <c r="L47" s="34"/>
      <c r="M47" s="34"/>
      <c r="N47" s="34"/>
      <c r="O47" s="34"/>
      <c r="P47" s="34"/>
      <c r="Q47" s="139" t="str">
        <f t="shared" si="0"/>
        <v/>
      </c>
    </row>
    <row r="48" spans="1:17" x14ac:dyDescent="0.35">
      <c r="A48" s="70" t="str">
        <f t="shared" si="1"/>
        <v/>
      </c>
      <c r="B48" s="34"/>
      <c r="C48" s="34"/>
      <c r="D48" s="34"/>
      <c r="E48" s="34"/>
      <c r="F48" s="34"/>
      <c r="G48" s="82"/>
      <c r="H48" s="34"/>
      <c r="I48" s="34"/>
      <c r="J48" s="34"/>
      <c r="K48" s="34"/>
      <c r="L48" s="34"/>
      <c r="M48" s="34"/>
      <c r="N48" s="34"/>
      <c r="O48" s="34"/>
      <c r="P48" s="34"/>
      <c r="Q48" s="139" t="str">
        <f t="shared" si="0"/>
        <v/>
      </c>
    </row>
    <row r="49" spans="1:17" x14ac:dyDescent="0.35">
      <c r="A49" s="70" t="str">
        <f t="shared" si="1"/>
        <v/>
      </c>
      <c r="B49" s="34"/>
      <c r="C49" s="34"/>
      <c r="D49" s="34"/>
      <c r="E49" s="34"/>
      <c r="F49" s="34"/>
      <c r="G49" s="82"/>
      <c r="H49" s="34"/>
      <c r="I49" s="34"/>
      <c r="J49" s="34"/>
      <c r="K49" s="34"/>
      <c r="L49" s="34"/>
      <c r="M49" s="34"/>
      <c r="N49" s="34"/>
      <c r="O49" s="34"/>
      <c r="P49" s="34"/>
      <c r="Q49" s="139" t="str">
        <f t="shared" si="0"/>
        <v/>
      </c>
    </row>
    <row r="50" spans="1:17" x14ac:dyDescent="0.35">
      <c r="A50" s="70" t="str">
        <f t="shared" si="1"/>
        <v/>
      </c>
      <c r="B50" s="34"/>
      <c r="C50" s="34"/>
      <c r="D50" s="34"/>
      <c r="E50" s="34"/>
      <c r="F50" s="34"/>
      <c r="G50" s="82"/>
      <c r="H50" s="34"/>
      <c r="I50" s="34"/>
      <c r="J50" s="34"/>
      <c r="K50" s="34"/>
      <c r="L50" s="34"/>
      <c r="M50" s="34"/>
      <c r="N50" s="34"/>
      <c r="O50" s="34"/>
      <c r="P50" s="34"/>
      <c r="Q50" s="139" t="str">
        <f t="shared" si="0"/>
        <v/>
      </c>
    </row>
    <row r="51" spans="1:17" x14ac:dyDescent="0.35">
      <c r="A51" s="70" t="str">
        <f t="shared" si="1"/>
        <v/>
      </c>
      <c r="B51" s="34"/>
      <c r="C51" s="34"/>
      <c r="D51" s="34"/>
      <c r="E51" s="34"/>
      <c r="F51" s="34"/>
      <c r="G51" s="82"/>
      <c r="H51" s="34"/>
      <c r="I51" s="34"/>
      <c r="J51" s="34"/>
      <c r="K51" s="34"/>
      <c r="L51" s="34"/>
      <c r="M51" s="34"/>
      <c r="N51" s="34"/>
      <c r="O51" s="34"/>
      <c r="P51" s="34"/>
      <c r="Q51" s="139" t="str">
        <f t="shared" si="0"/>
        <v/>
      </c>
    </row>
    <row r="52" spans="1:17" x14ac:dyDescent="0.35">
      <c r="A52" s="70" t="str">
        <f t="shared" si="1"/>
        <v/>
      </c>
      <c r="B52" s="34"/>
      <c r="C52" s="34"/>
      <c r="D52" s="34"/>
      <c r="E52" s="34"/>
      <c r="F52" s="34"/>
      <c r="G52" s="82"/>
      <c r="H52" s="34"/>
      <c r="I52" s="34"/>
      <c r="J52" s="34"/>
      <c r="K52" s="34"/>
      <c r="L52" s="34"/>
      <c r="M52" s="34"/>
      <c r="N52" s="34"/>
      <c r="O52" s="34"/>
      <c r="P52" s="34"/>
      <c r="Q52" s="139" t="str">
        <f t="shared" si="0"/>
        <v/>
      </c>
    </row>
    <row r="53" spans="1:17" x14ac:dyDescent="0.35">
      <c r="A53" s="70" t="str">
        <f t="shared" si="1"/>
        <v/>
      </c>
      <c r="B53" s="34"/>
      <c r="C53" s="34"/>
      <c r="D53" s="34"/>
      <c r="E53" s="34"/>
      <c r="F53" s="34"/>
      <c r="G53" s="82"/>
      <c r="H53" s="34"/>
      <c r="I53" s="34"/>
      <c r="J53" s="34"/>
      <c r="K53" s="34"/>
      <c r="L53" s="34"/>
      <c r="M53" s="34"/>
      <c r="N53" s="34"/>
      <c r="O53" s="34"/>
      <c r="P53" s="34"/>
      <c r="Q53" s="139" t="str">
        <f t="shared" si="0"/>
        <v/>
      </c>
    </row>
    <row r="54" spans="1:17" x14ac:dyDescent="0.35">
      <c r="A54" s="70" t="str">
        <f t="shared" si="1"/>
        <v/>
      </c>
      <c r="B54" s="34"/>
      <c r="C54" s="34"/>
      <c r="D54" s="34"/>
      <c r="E54" s="34"/>
      <c r="F54" s="34"/>
      <c r="G54" s="82"/>
      <c r="H54" s="34"/>
      <c r="I54" s="34"/>
      <c r="J54" s="34"/>
      <c r="K54" s="34"/>
      <c r="L54" s="34"/>
      <c r="M54" s="34"/>
      <c r="N54" s="34"/>
      <c r="O54" s="34"/>
      <c r="P54" s="34"/>
      <c r="Q54" s="139" t="str">
        <f t="shared" si="0"/>
        <v/>
      </c>
    </row>
    <row r="55" spans="1:17" x14ac:dyDescent="0.35">
      <c r="A55" s="70" t="str">
        <f t="shared" si="1"/>
        <v/>
      </c>
      <c r="B55" s="34"/>
      <c r="C55" s="34"/>
      <c r="D55" s="34"/>
      <c r="E55" s="34"/>
      <c r="F55" s="34"/>
      <c r="G55" s="82"/>
      <c r="H55" s="34"/>
      <c r="I55" s="34"/>
      <c r="J55" s="34"/>
      <c r="K55" s="34"/>
      <c r="L55" s="34"/>
      <c r="M55" s="34"/>
      <c r="N55" s="34"/>
      <c r="O55" s="34"/>
      <c r="P55" s="34"/>
      <c r="Q55" s="139" t="str">
        <f t="shared" si="0"/>
        <v/>
      </c>
    </row>
    <row r="56" spans="1:17" x14ac:dyDescent="0.35">
      <c r="A56" s="70" t="str">
        <f t="shared" si="1"/>
        <v/>
      </c>
      <c r="B56" s="34"/>
      <c r="C56" s="34"/>
      <c r="D56" s="34"/>
      <c r="E56" s="34"/>
      <c r="F56" s="34"/>
      <c r="G56" s="82"/>
      <c r="H56" s="34"/>
      <c r="I56" s="34"/>
      <c r="J56" s="34"/>
      <c r="K56" s="34"/>
      <c r="L56" s="34"/>
      <c r="M56" s="34"/>
      <c r="N56" s="34"/>
      <c r="O56" s="34"/>
      <c r="P56" s="34"/>
      <c r="Q56" s="139" t="str">
        <f t="shared" si="0"/>
        <v/>
      </c>
    </row>
    <row r="57" spans="1:17" x14ac:dyDescent="0.35">
      <c r="A57" s="70" t="str">
        <f t="shared" si="1"/>
        <v/>
      </c>
      <c r="B57" s="34"/>
      <c r="C57" s="34"/>
      <c r="D57" s="34"/>
      <c r="E57" s="34"/>
      <c r="F57" s="34"/>
      <c r="G57" s="82"/>
      <c r="H57" s="34"/>
      <c r="I57" s="34"/>
      <c r="J57" s="34"/>
      <c r="K57" s="34"/>
      <c r="L57" s="34"/>
      <c r="M57" s="34"/>
      <c r="N57" s="34"/>
      <c r="O57" s="34"/>
      <c r="P57" s="34"/>
      <c r="Q57" s="139" t="str">
        <f t="shared" si="0"/>
        <v/>
      </c>
    </row>
    <row r="58" spans="1:17" x14ac:dyDescent="0.35">
      <c r="A58" s="70" t="str">
        <f t="shared" si="1"/>
        <v/>
      </c>
      <c r="B58" s="34"/>
      <c r="C58" s="34"/>
      <c r="D58" s="34"/>
      <c r="E58" s="34"/>
      <c r="F58" s="34"/>
      <c r="G58" s="82"/>
      <c r="H58" s="34"/>
      <c r="I58" s="34"/>
      <c r="J58" s="34"/>
      <c r="K58" s="34"/>
      <c r="L58" s="34"/>
      <c r="M58" s="34"/>
      <c r="N58" s="34"/>
      <c r="O58" s="34"/>
      <c r="P58" s="34"/>
      <c r="Q58" s="139" t="str">
        <f t="shared" si="0"/>
        <v/>
      </c>
    </row>
    <row r="59" spans="1:17" x14ac:dyDescent="0.35">
      <c r="A59" s="70" t="str">
        <f t="shared" si="1"/>
        <v/>
      </c>
      <c r="B59" s="34"/>
      <c r="C59" s="34"/>
      <c r="D59" s="34"/>
      <c r="E59" s="34"/>
      <c r="F59" s="34"/>
      <c r="G59" s="82"/>
      <c r="H59" s="34"/>
      <c r="I59" s="34"/>
      <c r="J59" s="34"/>
      <c r="K59" s="34"/>
      <c r="L59" s="34"/>
      <c r="M59" s="34"/>
      <c r="N59" s="34"/>
      <c r="O59" s="34"/>
      <c r="P59" s="34"/>
      <c r="Q59" s="139" t="str">
        <f t="shared" si="0"/>
        <v/>
      </c>
    </row>
    <row r="60" spans="1:17" x14ac:dyDescent="0.35">
      <c r="A60" s="70" t="str">
        <f t="shared" si="1"/>
        <v/>
      </c>
      <c r="B60" s="34"/>
      <c r="C60" s="34"/>
      <c r="D60" s="34"/>
      <c r="E60" s="34"/>
      <c r="F60" s="34"/>
      <c r="G60" s="82"/>
      <c r="H60" s="34"/>
      <c r="I60" s="34"/>
      <c r="J60" s="34"/>
      <c r="K60" s="34"/>
      <c r="L60" s="34"/>
      <c r="M60" s="34"/>
      <c r="N60" s="34"/>
      <c r="O60" s="34"/>
      <c r="P60" s="34"/>
      <c r="Q60" s="139" t="str">
        <f t="shared" si="0"/>
        <v/>
      </c>
    </row>
    <row r="61" spans="1:17" x14ac:dyDescent="0.35">
      <c r="A61" s="70" t="str">
        <f t="shared" si="1"/>
        <v/>
      </c>
      <c r="B61" s="34"/>
      <c r="C61" s="34"/>
      <c r="D61" s="34"/>
      <c r="E61" s="34"/>
      <c r="F61" s="34"/>
      <c r="G61" s="82"/>
      <c r="H61" s="34"/>
      <c r="I61" s="34"/>
      <c r="J61" s="34"/>
      <c r="K61" s="34"/>
      <c r="L61" s="34"/>
      <c r="M61" s="34"/>
      <c r="N61" s="34"/>
      <c r="O61" s="34"/>
      <c r="P61" s="34"/>
      <c r="Q61" s="139" t="str">
        <f t="shared" si="0"/>
        <v/>
      </c>
    </row>
    <row r="62" spans="1:17" x14ac:dyDescent="0.35">
      <c r="A62" s="70" t="str">
        <f t="shared" si="1"/>
        <v/>
      </c>
      <c r="B62" s="34"/>
      <c r="C62" s="34"/>
      <c r="D62" s="34"/>
      <c r="E62" s="34"/>
      <c r="F62" s="34"/>
      <c r="G62" s="82"/>
      <c r="H62" s="34"/>
      <c r="I62" s="34"/>
      <c r="J62" s="34"/>
      <c r="K62" s="34"/>
      <c r="L62" s="34"/>
      <c r="M62" s="34"/>
      <c r="N62" s="34"/>
      <c r="O62" s="34"/>
      <c r="P62" s="34"/>
      <c r="Q62" s="139" t="str">
        <f t="shared" si="0"/>
        <v/>
      </c>
    </row>
    <row r="63" spans="1:17" x14ac:dyDescent="0.35">
      <c r="A63" s="70" t="str">
        <f t="shared" si="1"/>
        <v/>
      </c>
      <c r="B63" s="34"/>
      <c r="C63" s="34"/>
      <c r="D63" s="34"/>
      <c r="E63" s="34"/>
      <c r="F63" s="34"/>
      <c r="G63" s="82"/>
      <c r="H63" s="34"/>
      <c r="I63" s="34"/>
      <c r="J63" s="34"/>
      <c r="K63" s="34"/>
      <c r="L63" s="34"/>
      <c r="M63" s="34"/>
      <c r="N63" s="34"/>
      <c r="O63" s="34"/>
      <c r="P63" s="34"/>
      <c r="Q63" s="139" t="str">
        <f t="shared" si="0"/>
        <v/>
      </c>
    </row>
    <row r="64" spans="1:17" x14ac:dyDescent="0.35">
      <c r="A64" s="70" t="str">
        <f t="shared" si="1"/>
        <v/>
      </c>
      <c r="B64" s="34"/>
      <c r="C64" s="34"/>
      <c r="D64" s="34"/>
      <c r="E64" s="34"/>
      <c r="F64" s="34"/>
      <c r="G64" s="82"/>
      <c r="H64" s="34"/>
      <c r="I64" s="34"/>
      <c r="J64" s="34"/>
      <c r="K64" s="34"/>
      <c r="L64" s="34"/>
      <c r="M64" s="34"/>
      <c r="N64" s="34"/>
      <c r="O64" s="34"/>
      <c r="P64" s="34"/>
      <c r="Q64" s="139" t="str">
        <f t="shared" si="0"/>
        <v/>
      </c>
    </row>
    <row r="65" spans="1:17" x14ac:dyDescent="0.35">
      <c r="A65" s="70" t="str">
        <f t="shared" si="1"/>
        <v/>
      </c>
      <c r="B65" s="34"/>
      <c r="C65" s="34"/>
      <c r="D65" s="34"/>
      <c r="E65" s="34"/>
      <c r="F65" s="34"/>
      <c r="G65" s="82"/>
      <c r="H65" s="34"/>
      <c r="I65" s="34"/>
      <c r="J65" s="34"/>
      <c r="K65" s="34"/>
      <c r="L65" s="34"/>
      <c r="M65" s="34"/>
      <c r="N65" s="34"/>
      <c r="O65" s="34"/>
      <c r="P65" s="34"/>
      <c r="Q65" s="139" t="str">
        <f t="shared" si="0"/>
        <v/>
      </c>
    </row>
    <row r="66" spans="1:17" x14ac:dyDescent="0.35">
      <c r="A66" s="70" t="str">
        <f t="shared" si="1"/>
        <v/>
      </c>
      <c r="B66" s="34"/>
      <c r="C66" s="34"/>
      <c r="D66" s="34"/>
      <c r="E66" s="34"/>
      <c r="F66" s="34"/>
      <c r="G66" s="82"/>
      <c r="H66" s="34"/>
      <c r="I66" s="34"/>
      <c r="J66" s="34"/>
      <c r="K66" s="34"/>
      <c r="L66" s="34"/>
      <c r="M66" s="34"/>
      <c r="N66" s="34"/>
      <c r="O66" s="34"/>
      <c r="P66" s="34"/>
      <c r="Q66" s="139" t="str">
        <f t="shared" si="0"/>
        <v/>
      </c>
    </row>
    <row r="67" spans="1:17" x14ac:dyDescent="0.35">
      <c r="A67" s="70" t="str">
        <f t="shared" si="1"/>
        <v/>
      </c>
      <c r="B67" s="34"/>
      <c r="C67" s="34"/>
      <c r="D67" s="34"/>
      <c r="E67" s="34"/>
      <c r="F67" s="34"/>
      <c r="G67" s="82"/>
      <c r="H67" s="34"/>
      <c r="I67" s="34"/>
      <c r="J67" s="34"/>
      <c r="K67" s="34"/>
      <c r="L67" s="34"/>
      <c r="M67" s="34"/>
      <c r="N67" s="34"/>
      <c r="O67" s="34"/>
      <c r="P67" s="34"/>
      <c r="Q67" s="139" t="str">
        <f t="shared" si="0"/>
        <v/>
      </c>
    </row>
    <row r="68" spans="1:17" x14ac:dyDescent="0.35">
      <c r="A68" s="70" t="str">
        <f t="shared" si="1"/>
        <v/>
      </c>
      <c r="B68" s="34"/>
      <c r="C68" s="34"/>
      <c r="D68" s="34"/>
      <c r="E68" s="34"/>
      <c r="F68" s="34"/>
      <c r="G68" s="82"/>
      <c r="H68" s="34"/>
      <c r="I68" s="34"/>
      <c r="J68" s="34"/>
      <c r="K68" s="34"/>
      <c r="L68" s="34"/>
      <c r="M68" s="34"/>
      <c r="N68" s="34"/>
      <c r="O68" s="34"/>
      <c r="P68" s="34"/>
      <c r="Q68" s="139" t="str">
        <f t="shared" si="0"/>
        <v/>
      </c>
    </row>
    <row r="69" spans="1:17" x14ac:dyDescent="0.35">
      <c r="A69" s="70" t="str">
        <f t="shared" si="1"/>
        <v/>
      </c>
      <c r="B69" s="34"/>
      <c r="C69" s="34"/>
      <c r="D69" s="34"/>
      <c r="E69" s="34"/>
      <c r="F69" s="34"/>
      <c r="G69" s="82"/>
      <c r="H69" s="34"/>
      <c r="I69" s="34"/>
      <c r="J69" s="34"/>
      <c r="K69" s="34"/>
      <c r="L69" s="34"/>
      <c r="M69" s="34"/>
      <c r="N69" s="34"/>
      <c r="O69" s="34"/>
      <c r="P69" s="34"/>
      <c r="Q69" s="139" t="str">
        <f t="shared" si="0"/>
        <v/>
      </c>
    </row>
    <row r="70" spans="1:17" x14ac:dyDescent="0.35">
      <c r="A70" s="70" t="str">
        <f t="shared" si="1"/>
        <v/>
      </c>
      <c r="B70" s="34"/>
      <c r="C70" s="34"/>
      <c r="D70" s="34"/>
      <c r="E70" s="34"/>
      <c r="F70" s="34"/>
      <c r="G70" s="82"/>
      <c r="H70" s="34"/>
      <c r="I70" s="34"/>
      <c r="J70" s="34"/>
      <c r="K70" s="34"/>
      <c r="L70" s="34"/>
      <c r="M70" s="34"/>
      <c r="N70" s="34"/>
      <c r="O70" s="34"/>
      <c r="P70" s="34"/>
      <c r="Q70" s="139" t="str">
        <f t="shared" si="0"/>
        <v/>
      </c>
    </row>
    <row r="71" spans="1:17" x14ac:dyDescent="0.35">
      <c r="A71" s="70" t="str">
        <f t="shared" si="1"/>
        <v/>
      </c>
      <c r="B71" s="34"/>
      <c r="C71" s="34"/>
      <c r="D71" s="34"/>
      <c r="E71" s="34"/>
      <c r="F71" s="34"/>
      <c r="G71" s="82"/>
      <c r="H71" s="34"/>
      <c r="I71" s="34"/>
      <c r="J71" s="34"/>
      <c r="K71" s="34"/>
      <c r="L71" s="34"/>
      <c r="M71" s="34"/>
      <c r="N71" s="34"/>
      <c r="O71" s="34"/>
      <c r="P71" s="34"/>
      <c r="Q71" s="139" t="str">
        <f t="shared" si="0"/>
        <v/>
      </c>
    </row>
    <row r="72" spans="1:17" x14ac:dyDescent="0.35">
      <c r="A72" s="70" t="str">
        <f t="shared" si="1"/>
        <v/>
      </c>
      <c r="B72" s="34"/>
      <c r="C72" s="34"/>
      <c r="D72" s="34"/>
      <c r="E72" s="34"/>
      <c r="F72" s="34"/>
      <c r="G72" s="82"/>
      <c r="H72" s="34"/>
      <c r="I72" s="34"/>
      <c r="J72" s="34"/>
      <c r="K72" s="34"/>
      <c r="L72" s="34"/>
      <c r="M72" s="34"/>
      <c r="N72" s="34"/>
      <c r="O72" s="34"/>
      <c r="P72" s="34"/>
      <c r="Q72" s="139" t="str">
        <f t="shared" si="0"/>
        <v/>
      </c>
    </row>
    <row r="73" spans="1:17" x14ac:dyDescent="0.35">
      <c r="A73" s="70" t="str">
        <f t="shared" si="1"/>
        <v/>
      </c>
      <c r="B73" s="34"/>
      <c r="C73" s="34"/>
      <c r="D73" s="34"/>
      <c r="E73" s="34"/>
      <c r="F73" s="34"/>
      <c r="G73" s="82"/>
      <c r="H73" s="34"/>
      <c r="I73" s="34"/>
      <c r="J73" s="34"/>
      <c r="K73" s="34"/>
      <c r="L73" s="34"/>
      <c r="M73" s="34"/>
      <c r="N73" s="34"/>
      <c r="O73" s="34"/>
      <c r="P73" s="34"/>
      <c r="Q73" s="139" t="str">
        <f t="shared" si="0"/>
        <v/>
      </c>
    </row>
    <row r="74" spans="1:17" x14ac:dyDescent="0.35">
      <c r="A74" s="70" t="str">
        <f t="shared" si="1"/>
        <v/>
      </c>
      <c r="B74" s="34"/>
      <c r="C74" s="34"/>
      <c r="D74" s="34"/>
      <c r="E74" s="34"/>
      <c r="F74" s="34"/>
      <c r="G74" s="82"/>
      <c r="H74" s="34"/>
      <c r="I74" s="34"/>
      <c r="J74" s="34"/>
      <c r="K74" s="34"/>
      <c r="L74" s="34"/>
      <c r="M74" s="34"/>
      <c r="N74" s="34"/>
      <c r="O74" s="34"/>
      <c r="P74" s="34"/>
      <c r="Q74" s="139" t="str">
        <f t="shared" si="0"/>
        <v/>
      </c>
    </row>
    <row r="75" spans="1:17" x14ac:dyDescent="0.35">
      <c r="A75" s="70" t="str">
        <f t="shared" si="1"/>
        <v/>
      </c>
      <c r="B75" s="34"/>
      <c r="C75" s="34"/>
      <c r="D75" s="34"/>
      <c r="E75" s="34"/>
      <c r="F75" s="34"/>
      <c r="G75" s="82"/>
      <c r="H75" s="34"/>
      <c r="I75" s="34"/>
      <c r="J75" s="34"/>
      <c r="K75" s="34"/>
      <c r="L75" s="34"/>
      <c r="M75" s="34"/>
      <c r="N75" s="34"/>
      <c r="O75" s="34"/>
      <c r="P75" s="34"/>
      <c r="Q75" s="139" t="str">
        <f t="shared" si="0"/>
        <v/>
      </c>
    </row>
    <row r="76" spans="1:17" x14ac:dyDescent="0.35">
      <c r="A76" s="70" t="str">
        <f t="shared" si="1"/>
        <v/>
      </c>
      <c r="B76" s="34"/>
      <c r="C76" s="34"/>
      <c r="D76" s="34"/>
      <c r="E76" s="34"/>
      <c r="F76" s="34"/>
      <c r="G76" s="82"/>
      <c r="H76" s="34"/>
      <c r="I76" s="34"/>
      <c r="J76" s="34"/>
      <c r="K76" s="34"/>
      <c r="L76" s="34"/>
      <c r="M76" s="34"/>
      <c r="N76" s="34"/>
      <c r="O76" s="34"/>
      <c r="P76" s="34"/>
      <c r="Q76" s="139" t="str">
        <f t="shared" si="0"/>
        <v/>
      </c>
    </row>
    <row r="77" spans="1:17" x14ac:dyDescent="0.35">
      <c r="A77" s="70" t="str">
        <f t="shared" si="1"/>
        <v/>
      </c>
      <c r="B77" s="34"/>
      <c r="C77" s="34"/>
      <c r="D77" s="34"/>
      <c r="E77" s="34"/>
      <c r="F77" s="34"/>
      <c r="G77" s="82"/>
      <c r="H77" s="34"/>
      <c r="I77" s="34"/>
      <c r="J77" s="34"/>
      <c r="K77" s="34"/>
      <c r="L77" s="34"/>
      <c r="M77" s="34"/>
      <c r="N77" s="34"/>
      <c r="O77" s="34"/>
      <c r="P77" s="34"/>
      <c r="Q77" s="139" t="str">
        <f t="shared" si="0"/>
        <v/>
      </c>
    </row>
    <row r="78" spans="1:17" x14ac:dyDescent="0.35">
      <c r="A78" s="70" t="str">
        <f t="shared" si="1"/>
        <v/>
      </c>
      <c r="B78" s="34"/>
      <c r="C78" s="34"/>
      <c r="D78" s="34"/>
      <c r="E78" s="34"/>
      <c r="F78" s="34"/>
      <c r="G78" s="82"/>
      <c r="H78" s="34"/>
      <c r="I78" s="34"/>
      <c r="J78" s="34"/>
      <c r="K78" s="34"/>
      <c r="L78" s="34"/>
      <c r="M78" s="34"/>
      <c r="N78" s="34"/>
      <c r="O78" s="34"/>
      <c r="P78" s="34"/>
      <c r="Q78" s="139" t="str">
        <f t="shared" si="0"/>
        <v/>
      </c>
    </row>
    <row r="79" spans="1:17" x14ac:dyDescent="0.35">
      <c r="A79" s="70" t="str">
        <f t="shared" si="1"/>
        <v/>
      </c>
      <c r="B79" s="34"/>
      <c r="C79" s="34"/>
      <c r="D79" s="34"/>
      <c r="E79" s="34"/>
      <c r="F79" s="34"/>
      <c r="G79" s="82"/>
      <c r="H79" s="34"/>
      <c r="I79" s="34"/>
      <c r="J79" s="34"/>
      <c r="K79" s="34"/>
      <c r="L79" s="34"/>
      <c r="M79" s="34"/>
      <c r="N79" s="34"/>
      <c r="O79" s="34"/>
      <c r="P79" s="34"/>
      <c r="Q79" s="139" t="str">
        <f t="shared" si="0"/>
        <v/>
      </c>
    </row>
    <row r="80" spans="1:17" x14ac:dyDescent="0.35">
      <c r="A80" s="70" t="str">
        <f t="shared" si="1"/>
        <v/>
      </c>
      <c r="B80" s="34"/>
      <c r="C80" s="34"/>
      <c r="D80" s="34"/>
      <c r="E80" s="34"/>
      <c r="F80" s="34"/>
      <c r="G80" s="82"/>
      <c r="H80" s="34"/>
      <c r="I80" s="34"/>
      <c r="J80" s="34"/>
      <c r="K80" s="34"/>
      <c r="L80" s="34"/>
      <c r="M80" s="34"/>
      <c r="N80" s="34"/>
      <c r="O80" s="34"/>
      <c r="P80" s="34"/>
      <c r="Q80" s="139" t="str">
        <f t="shared" si="0"/>
        <v/>
      </c>
    </row>
    <row r="81" spans="1:17" x14ac:dyDescent="0.35">
      <c r="A81" s="70" t="str">
        <f t="shared" si="1"/>
        <v/>
      </c>
      <c r="B81" s="34"/>
      <c r="C81" s="34"/>
      <c r="D81" s="34"/>
      <c r="E81" s="34"/>
      <c r="F81" s="34"/>
      <c r="G81" s="82"/>
      <c r="H81" s="34"/>
      <c r="I81" s="34"/>
      <c r="J81" s="34"/>
      <c r="K81" s="34"/>
      <c r="L81" s="34"/>
      <c r="M81" s="34"/>
      <c r="N81" s="34"/>
      <c r="O81" s="34"/>
      <c r="P81" s="34"/>
      <c r="Q81" s="139" t="str">
        <f t="shared" si="0"/>
        <v/>
      </c>
    </row>
    <row r="82" spans="1:17" x14ac:dyDescent="0.35">
      <c r="A82" s="70" t="str">
        <f t="shared" si="1"/>
        <v/>
      </c>
      <c r="B82" s="34"/>
      <c r="C82" s="34"/>
      <c r="D82" s="34"/>
      <c r="E82" s="34"/>
      <c r="F82" s="34"/>
      <c r="G82" s="82"/>
      <c r="H82" s="34"/>
      <c r="I82" s="34"/>
      <c r="J82" s="34"/>
      <c r="K82" s="34"/>
      <c r="L82" s="34"/>
      <c r="M82" s="34"/>
      <c r="N82" s="34"/>
      <c r="O82" s="34"/>
      <c r="P82" s="34"/>
      <c r="Q82" s="139" t="str">
        <f t="shared" si="0"/>
        <v/>
      </c>
    </row>
    <row r="83" spans="1:17" x14ac:dyDescent="0.35">
      <c r="A83" s="70" t="str">
        <f t="shared" si="1"/>
        <v/>
      </c>
      <c r="B83" s="34"/>
      <c r="C83" s="34"/>
      <c r="D83" s="34"/>
      <c r="E83" s="34"/>
      <c r="F83" s="34"/>
      <c r="G83" s="82"/>
      <c r="H83" s="34"/>
      <c r="I83" s="34"/>
      <c r="J83" s="34"/>
      <c r="K83" s="34"/>
      <c r="L83" s="34"/>
      <c r="M83" s="34"/>
      <c r="N83" s="34"/>
      <c r="O83" s="34"/>
      <c r="P83" s="34"/>
      <c r="Q83" s="139" t="str">
        <f t="shared" si="0"/>
        <v/>
      </c>
    </row>
    <row r="84" spans="1:17" x14ac:dyDescent="0.35">
      <c r="A84" s="70" t="str">
        <f t="shared" si="1"/>
        <v/>
      </c>
      <c r="B84" s="34"/>
      <c r="C84" s="34"/>
      <c r="D84" s="34"/>
      <c r="E84" s="34"/>
      <c r="F84" s="34"/>
      <c r="G84" s="82"/>
      <c r="H84" s="34"/>
      <c r="I84" s="34"/>
      <c r="J84" s="34"/>
      <c r="K84" s="34"/>
      <c r="L84" s="34"/>
      <c r="M84" s="34"/>
      <c r="N84" s="34"/>
      <c r="O84" s="34"/>
      <c r="P84" s="34"/>
      <c r="Q84" s="139" t="str">
        <f t="shared" si="0"/>
        <v/>
      </c>
    </row>
    <row r="85" spans="1:17" x14ac:dyDescent="0.35">
      <c r="A85" s="70" t="str">
        <f t="shared" si="1"/>
        <v/>
      </c>
      <c r="B85" s="34"/>
      <c r="C85" s="34"/>
      <c r="D85" s="34"/>
      <c r="E85" s="34"/>
      <c r="F85" s="34"/>
      <c r="G85" s="82"/>
      <c r="H85" s="34"/>
      <c r="I85" s="34"/>
      <c r="J85" s="34"/>
      <c r="K85" s="34"/>
      <c r="L85" s="34"/>
      <c r="M85" s="34"/>
      <c r="N85" s="34"/>
      <c r="O85" s="34"/>
      <c r="P85" s="34"/>
      <c r="Q85" s="139" t="str">
        <f t="shared" si="0"/>
        <v/>
      </c>
    </row>
    <row r="86" spans="1:17" x14ac:dyDescent="0.35">
      <c r="A86" s="70" t="str">
        <f t="shared" si="1"/>
        <v/>
      </c>
      <c r="B86" s="34"/>
      <c r="C86" s="34"/>
      <c r="D86" s="34"/>
      <c r="E86" s="34"/>
      <c r="F86" s="34"/>
      <c r="G86" s="82"/>
      <c r="H86" s="34"/>
      <c r="I86" s="34"/>
      <c r="J86" s="34"/>
      <c r="K86" s="34"/>
      <c r="L86" s="34"/>
      <c r="M86" s="34"/>
      <c r="N86" s="34"/>
      <c r="O86" s="34"/>
      <c r="P86" s="34"/>
      <c r="Q86" s="139" t="str">
        <f t="shared" si="0"/>
        <v/>
      </c>
    </row>
    <row r="87" spans="1:17" x14ac:dyDescent="0.35">
      <c r="A87" s="70" t="str">
        <f t="shared" si="1"/>
        <v/>
      </c>
      <c r="B87" s="34"/>
      <c r="C87" s="34"/>
      <c r="D87" s="34"/>
      <c r="E87" s="34"/>
      <c r="F87" s="34"/>
      <c r="G87" s="82"/>
      <c r="H87" s="34"/>
      <c r="I87" s="34"/>
      <c r="J87" s="34"/>
      <c r="K87" s="34"/>
      <c r="L87" s="34"/>
      <c r="M87" s="34"/>
      <c r="N87" s="34"/>
      <c r="O87" s="34"/>
      <c r="P87" s="34"/>
      <c r="Q87" s="139" t="str">
        <f t="shared" si="0"/>
        <v/>
      </c>
    </row>
    <row r="88" spans="1:17" x14ac:dyDescent="0.35">
      <c r="A88" s="70" t="str">
        <f t="shared" si="1"/>
        <v/>
      </c>
      <c r="B88" s="34"/>
      <c r="C88" s="34"/>
      <c r="D88" s="34"/>
      <c r="E88" s="34"/>
      <c r="F88" s="34"/>
      <c r="G88" s="82"/>
      <c r="H88" s="34"/>
      <c r="I88" s="34"/>
      <c r="J88" s="34"/>
      <c r="K88" s="34"/>
      <c r="L88" s="34"/>
      <c r="M88" s="34"/>
      <c r="N88" s="34"/>
      <c r="O88" s="34"/>
      <c r="P88" s="34"/>
      <c r="Q88" s="139" t="str">
        <f t="shared" ref="Q88:Q151" si="2">IF(AND(OR(B88="In",B88="Import"),OR(C88="ETOH",C88="BIODSL",C88="RAFAT",C88="VEGOIL")),$R$12,IF(AND(OR(B88="Out",B88="Export"),OR(C88="ETOH",C88="BIODSL",C88="RAFAT",C88="VEGOIL")),$R$13,""))</f>
        <v/>
      </c>
    </row>
    <row r="89" spans="1:17" x14ac:dyDescent="0.35">
      <c r="A89" s="70" t="str">
        <f t="shared" si="1"/>
        <v/>
      </c>
      <c r="B89" s="34"/>
      <c r="C89" s="34"/>
      <c r="D89" s="34"/>
      <c r="E89" s="34"/>
      <c r="F89" s="34"/>
      <c r="G89" s="82"/>
      <c r="H89" s="34"/>
      <c r="I89" s="34"/>
      <c r="J89" s="34"/>
      <c r="K89" s="34"/>
      <c r="L89" s="34"/>
      <c r="M89" s="34"/>
      <c r="N89" s="34"/>
      <c r="O89" s="34"/>
      <c r="P89" s="34"/>
      <c r="Q89" s="139" t="str">
        <f t="shared" si="2"/>
        <v/>
      </c>
    </row>
    <row r="90" spans="1:17" x14ac:dyDescent="0.35">
      <c r="A90" s="70" t="str">
        <f t="shared" si="1"/>
        <v/>
      </c>
      <c r="B90" s="34"/>
      <c r="C90" s="34"/>
      <c r="D90" s="34"/>
      <c r="E90" s="34"/>
      <c r="F90" s="34"/>
      <c r="G90" s="82"/>
      <c r="H90" s="34"/>
      <c r="I90" s="34"/>
      <c r="J90" s="34"/>
      <c r="K90" s="34"/>
      <c r="L90" s="34"/>
      <c r="M90" s="34"/>
      <c r="N90" s="34"/>
      <c r="O90" s="34"/>
      <c r="P90" s="34"/>
      <c r="Q90" s="139" t="str">
        <f t="shared" si="2"/>
        <v/>
      </c>
    </row>
    <row r="91" spans="1:17" x14ac:dyDescent="0.35">
      <c r="A91" s="70" t="str">
        <f t="shared" si="1"/>
        <v/>
      </c>
      <c r="B91" s="34"/>
      <c r="C91" s="34"/>
      <c r="D91" s="34"/>
      <c r="E91" s="34"/>
      <c r="F91" s="34"/>
      <c r="G91" s="82"/>
      <c r="H91" s="34"/>
      <c r="I91" s="34"/>
      <c r="J91" s="34"/>
      <c r="K91" s="34"/>
      <c r="L91" s="34"/>
      <c r="M91" s="34"/>
      <c r="N91" s="34"/>
      <c r="O91" s="34"/>
      <c r="P91" s="34"/>
      <c r="Q91" s="139" t="str">
        <f t="shared" si="2"/>
        <v/>
      </c>
    </row>
    <row r="92" spans="1:17" x14ac:dyDescent="0.35">
      <c r="A92" s="70" t="str">
        <f t="shared" si="1"/>
        <v/>
      </c>
      <c r="B92" s="34"/>
      <c r="C92" s="34"/>
      <c r="D92" s="34"/>
      <c r="E92" s="34"/>
      <c r="F92" s="34"/>
      <c r="G92" s="82"/>
      <c r="H92" s="34"/>
      <c r="I92" s="34"/>
      <c r="J92" s="34"/>
      <c r="K92" s="34"/>
      <c r="L92" s="34"/>
      <c r="M92" s="34"/>
      <c r="N92" s="34"/>
      <c r="O92" s="34"/>
      <c r="P92" s="34"/>
      <c r="Q92" s="139" t="str">
        <f t="shared" si="2"/>
        <v/>
      </c>
    </row>
    <row r="93" spans="1:17" x14ac:dyDescent="0.35">
      <c r="A93" s="70" t="str">
        <f t="shared" si="1"/>
        <v/>
      </c>
      <c r="B93" s="34"/>
      <c r="C93" s="34"/>
      <c r="D93" s="34"/>
      <c r="E93" s="34"/>
      <c r="F93" s="34"/>
      <c r="G93" s="82"/>
      <c r="H93" s="34"/>
      <c r="I93" s="34"/>
      <c r="J93" s="34"/>
      <c r="K93" s="34"/>
      <c r="L93" s="34"/>
      <c r="M93" s="34"/>
      <c r="N93" s="34"/>
      <c r="O93" s="34"/>
      <c r="P93" s="34"/>
      <c r="Q93" s="139" t="str">
        <f t="shared" si="2"/>
        <v/>
      </c>
    </row>
    <row r="94" spans="1:17" x14ac:dyDescent="0.35">
      <c r="A94" s="70" t="str">
        <f t="shared" ref="A94:A157" si="3">IF(COUNTA(B94:P94)&gt;0,IF(ISERROR(1+A93),"-",(1+A93)),"")</f>
        <v/>
      </c>
      <c r="B94" s="34"/>
      <c r="C94" s="34"/>
      <c r="D94" s="34"/>
      <c r="E94" s="34"/>
      <c r="F94" s="34"/>
      <c r="G94" s="82"/>
      <c r="H94" s="34"/>
      <c r="I94" s="34"/>
      <c r="J94" s="34"/>
      <c r="K94" s="34"/>
      <c r="L94" s="34"/>
      <c r="M94" s="34"/>
      <c r="N94" s="34"/>
      <c r="O94" s="34"/>
      <c r="P94" s="34"/>
      <c r="Q94" s="139" t="str">
        <f t="shared" si="2"/>
        <v/>
      </c>
    </row>
    <row r="95" spans="1:17" x14ac:dyDescent="0.35">
      <c r="A95" s="70" t="str">
        <f t="shared" si="3"/>
        <v/>
      </c>
      <c r="B95" s="34"/>
      <c r="C95" s="34"/>
      <c r="D95" s="34"/>
      <c r="E95" s="34"/>
      <c r="F95" s="34"/>
      <c r="G95" s="82"/>
      <c r="H95" s="34"/>
      <c r="I95" s="34"/>
      <c r="J95" s="34"/>
      <c r="K95" s="34"/>
      <c r="L95" s="34"/>
      <c r="M95" s="34"/>
      <c r="N95" s="34"/>
      <c r="O95" s="34"/>
      <c r="P95" s="34"/>
      <c r="Q95" s="139" t="str">
        <f t="shared" si="2"/>
        <v/>
      </c>
    </row>
    <row r="96" spans="1:17" x14ac:dyDescent="0.35">
      <c r="A96" s="70" t="str">
        <f t="shared" si="3"/>
        <v/>
      </c>
      <c r="B96" s="34"/>
      <c r="C96" s="34"/>
      <c r="D96" s="34"/>
      <c r="E96" s="34"/>
      <c r="F96" s="34"/>
      <c r="G96" s="82"/>
      <c r="H96" s="34"/>
      <c r="I96" s="34"/>
      <c r="J96" s="34"/>
      <c r="K96" s="34"/>
      <c r="L96" s="34"/>
      <c r="M96" s="34"/>
      <c r="N96" s="34"/>
      <c r="O96" s="34"/>
      <c r="P96" s="34"/>
      <c r="Q96" s="139" t="str">
        <f t="shared" si="2"/>
        <v/>
      </c>
    </row>
    <row r="97" spans="1:17" x14ac:dyDescent="0.35">
      <c r="A97" s="70" t="str">
        <f t="shared" si="3"/>
        <v/>
      </c>
      <c r="B97" s="34"/>
      <c r="C97" s="34"/>
      <c r="D97" s="34"/>
      <c r="E97" s="34"/>
      <c r="F97" s="34"/>
      <c r="G97" s="82"/>
      <c r="H97" s="34"/>
      <c r="I97" s="34"/>
      <c r="J97" s="34"/>
      <c r="K97" s="34"/>
      <c r="L97" s="34"/>
      <c r="M97" s="34"/>
      <c r="N97" s="34"/>
      <c r="O97" s="34"/>
      <c r="P97" s="34"/>
      <c r="Q97" s="139" t="str">
        <f t="shared" si="2"/>
        <v/>
      </c>
    </row>
    <row r="98" spans="1:17" x14ac:dyDescent="0.35">
      <c r="A98" s="70" t="str">
        <f t="shared" si="3"/>
        <v/>
      </c>
      <c r="B98" s="34"/>
      <c r="C98" s="34"/>
      <c r="D98" s="34"/>
      <c r="E98" s="34"/>
      <c r="F98" s="34"/>
      <c r="G98" s="82"/>
      <c r="H98" s="34"/>
      <c r="I98" s="34"/>
      <c r="J98" s="34"/>
      <c r="K98" s="34"/>
      <c r="L98" s="34"/>
      <c r="M98" s="34"/>
      <c r="N98" s="34"/>
      <c r="O98" s="34"/>
      <c r="P98" s="34"/>
      <c r="Q98" s="139" t="str">
        <f t="shared" si="2"/>
        <v/>
      </c>
    </row>
    <row r="99" spans="1:17" x14ac:dyDescent="0.35">
      <c r="A99" s="70" t="str">
        <f t="shared" si="3"/>
        <v/>
      </c>
      <c r="B99" s="34"/>
      <c r="C99" s="34"/>
      <c r="D99" s="34"/>
      <c r="E99" s="34"/>
      <c r="F99" s="34"/>
      <c r="G99" s="82"/>
      <c r="H99" s="34"/>
      <c r="I99" s="34"/>
      <c r="J99" s="34"/>
      <c r="K99" s="34"/>
      <c r="L99" s="34"/>
      <c r="M99" s="34"/>
      <c r="N99" s="34"/>
      <c r="O99" s="34"/>
      <c r="P99" s="34"/>
      <c r="Q99" s="139" t="str">
        <f t="shared" si="2"/>
        <v/>
      </c>
    </row>
    <row r="100" spans="1:17" x14ac:dyDescent="0.35">
      <c r="A100" s="70" t="str">
        <f t="shared" si="3"/>
        <v/>
      </c>
      <c r="B100" s="34"/>
      <c r="C100" s="34"/>
      <c r="D100" s="34"/>
      <c r="E100" s="34"/>
      <c r="F100" s="34"/>
      <c r="G100" s="82"/>
      <c r="H100" s="34"/>
      <c r="I100" s="34"/>
      <c r="J100" s="34"/>
      <c r="K100" s="34"/>
      <c r="L100" s="34"/>
      <c r="M100" s="34"/>
      <c r="N100" s="34"/>
      <c r="O100" s="34"/>
      <c r="P100" s="34"/>
      <c r="Q100" s="139" t="str">
        <f t="shared" si="2"/>
        <v/>
      </c>
    </row>
    <row r="101" spans="1:17" x14ac:dyDescent="0.35">
      <c r="A101" s="70" t="str">
        <f t="shared" si="3"/>
        <v/>
      </c>
      <c r="B101" s="34"/>
      <c r="C101" s="34"/>
      <c r="D101" s="34"/>
      <c r="E101" s="34"/>
      <c r="F101" s="34"/>
      <c r="G101" s="82"/>
      <c r="H101" s="34"/>
      <c r="I101" s="34"/>
      <c r="J101" s="34"/>
      <c r="K101" s="34"/>
      <c r="L101" s="34"/>
      <c r="M101" s="34"/>
      <c r="N101" s="34"/>
      <c r="O101" s="34"/>
      <c r="P101" s="34"/>
      <c r="Q101" s="139" t="str">
        <f t="shared" si="2"/>
        <v/>
      </c>
    </row>
    <row r="102" spans="1:17" x14ac:dyDescent="0.35">
      <c r="A102" s="70" t="str">
        <f t="shared" si="3"/>
        <v/>
      </c>
      <c r="B102" s="34"/>
      <c r="C102" s="34"/>
      <c r="D102" s="34"/>
      <c r="E102" s="34"/>
      <c r="F102" s="34"/>
      <c r="G102" s="82"/>
      <c r="H102" s="34"/>
      <c r="I102" s="34"/>
      <c r="J102" s="34"/>
      <c r="K102" s="34"/>
      <c r="L102" s="34"/>
      <c r="M102" s="34"/>
      <c r="N102" s="34"/>
      <c r="O102" s="34"/>
      <c r="P102" s="34"/>
      <c r="Q102" s="139" t="str">
        <f t="shared" si="2"/>
        <v/>
      </c>
    </row>
    <row r="103" spans="1:17" x14ac:dyDescent="0.35">
      <c r="A103" s="70" t="str">
        <f t="shared" si="3"/>
        <v/>
      </c>
      <c r="B103" s="34"/>
      <c r="C103" s="34"/>
      <c r="D103" s="34"/>
      <c r="E103" s="34"/>
      <c r="F103" s="34"/>
      <c r="G103" s="82"/>
      <c r="H103" s="34"/>
      <c r="I103" s="34"/>
      <c r="J103" s="34"/>
      <c r="K103" s="34"/>
      <c r="L103" s="34"/>
      <c r="M103" s="34"/>
      <c r="N103" s="34"/>
      <c r="O103" s="34"/>
      <c r="P103" s="34"/>
      <c r="Q103" s="139" t="str">
        <f t="shared" si="2"/>
        <v/>
      </c>
    </row>
    <row r="104" spans="1:17" x14ac:dyDescent="0.35">
      <c r="A104" s="70" t="str">
        <f t="shared" si="3"/>
        <v/>
      </c>
      <c r="B104" s="34"/>
      <c r="C104" s="34"/>
      <c r="D104" s="34"/>
      <c r="E104" s="34"/>
      <c r="F104" s="34"/>
      <c r="G104" s="82"/>
      <c r="H104" s="34"/>
      <c r="I104" s="34"/>
      <c r="J104" s="34"/>
      <c r="K104" s="34"/>
      <c r="L104" s="34"/>
      <c r="M104" s="34"/>
      <c r="N104" s="34"/>
      <c r="O104" s="34"/>
      <c r="P104" s="34"/>
      <c r="Q104" s="139" t="str">
        <f t="shared" si="2"/>
        <v/>
      </c>
    </row>
    <row r="105" spans="1:17" x14ac:dyDescent="0.35">
      <c r="A105" s="70" t="str">
        <f t="shared" si="3"/>
        <v/>
      </c>
      <c r="B105" s="34"/>
      <c r="C105" s="34"/>
      <c r="D105" s="34"/>
      <c r="E105" s="34"/>
      <c r="F105" s="34"/>
      <c r="G105" s="82"/>
      <c r="H105" s="34"/>
      <c r="I105" s="34"/>
      <c r="J105" s="34"/>
      <c r="K105" s="34"/>
      <c r="L105" s="34"/>
      <c r="M105" s="34"/>
      <c r="N105" s="34"/>
      <c r="O105" s="34"/>
      <c r="P105" s="34"/>
      <c r="Q105" s="139" t="str">
        <f t="shared" si="2"/>
        <v/>
      </c>
    </row>
    <row r="106" spans="1:17" x14ac:dyDescent="0.35">
      <c r="A106" s="70" t="str">
        <f t="shared" si="3"/>
        <v/>
      </c>
      <c r="B106" s="34"/>
      <c r="C106" s="34"/>
      <c r="D106" s="34"/>
      <c r="E106" s="34"/>
      <c r="F106" s="34"/>
      <c r="G106" s="82"/>
      <c r="H106" s="34"/>
      <c r="I106" s="34"/>
      <c r="J106" s="34"/>
      <c r="K106" s="34"/>
      <c r="L106" s="34"/>
      <c r="M106" s="34"/>
      <c r="N106" s="34"/>
      <c r="O106" s="34"/>
      <c r="P106" s="34"/>
      <c r="Q106" s="139" t="str">
        <f t="shared" si="2"/>
        <v/>
      </c>
    </row>
    <row r="107" spans="1:17" x14ac:dyDescent="0.35">
      <c r="A107" s="70" t="str">
        <f t="shared" si="3"/>
        <v/>
      </c>
      <c r="B107" s="34"/>
      <c r="C107" s="34"/>
      <c r="D107" s="34"/>
      <c r="E107" s="34"/>
      <c r="F107" s="34"/>
      <c r="G107" s="82"/>
      <c r="H107" s="34"/>
      <c r="I107" s="34"/>
      <c r="J107" s="34"/>
      <c r="K107" s="34"/>
      <c r="L107" s="34"/>
      <c r="M107" s="34"/>
      <c r="N107" s="34"/>
      <c r="O107" s="34"/>
      <c r="P107" s="34"/>
      <c r="Q107" s="139" t="str">
        <f t="shared" si="2"/>
        <v/>
      </c>
    </row>
    <row r="108" spans="1:17" x14ac:dyDescent="0.35">
      <c r="A108" s="70" t="str">
        <f t="shared" si="3"/>
        <v/>
      </c>
      <c r="B108" s="34"/>
      <c r="C108" s="34"/>
      <c r="D108" s="34"/>
      <c r="E108" s="34"/>
      <c r="F108" s="34"/>
      <c r="G108" s="82"/>
      <c r="H108" s="34"/>
      <c r="I108" s="34"/>
      <c r="J108" s="34"/>
      <c r="K108" s="34"/>
      <c r="L108" s="34"/>
      <c r="M108" s="34"/>
      <c r="N108" s="34"/>
      <c r="O108" s="34"/>
      <c r="P108" s="34"/>
      <c r="Q108" s="139" t="str">
        <f t="shared" si="2"/>
        <v/>
      </c>
    </row>
    <row r="109" spans="1:17" x14ac:dyDescent="0.35">
      <c r="A109" s="70" t="str">
        <f t="shared" si="3"/>
        <v/>
      </c>
      <c r="B109" s="34"/>
      <c r="C109" s="34"/>
      <c r="D109" s="34"/>
      <c r="E109" s="34"/>
      <c r="F109" s="34"/>
      <c r="G109" s="82"/>
      <c r="H109" s="34"/>
      <c r="I109" s="34"/>
      <c r="J109" s="34"/>
      <c r="K109" s="34"/>
      <c r="L109" s="34"/>
      <c r="M109" s="34"/>
      <c r="N109" s="34"/>
      <c r="O109" s="34"/>
      <c r="P109" s="34"/>
      <c r="Q109" s="139" t="str">
        <f t="shared" si="2"/>
        <v/>
      </c>
    </row>
    <row r="110" spans="1:17" x14ac:dyDescent="0.35">
      <c r="A110" s="70" t="str">
        <f t="shared" si="3"/>
        <v/>
      </c>
      <c r="B110" s="34"/>
      <c r="C110" s="34"/>
      <c r="D110" s="34"/>
      <c r="E110" s="34"/>
      <c r="F110" s="34"/>
      <c r="G110" s="82"/>
      <c r="H110" s="34"/>
      <c r="I110" s="34"/>
      <c r="J110" s="34"/>
      <c r="K110" s="34"/>
      <c r="L110" s="34"/>
      <c r="M110" s="34"/>
      <c r="N110" s="34"/>
      <c r="O110" s="34"/>
      <c r="P110" s="34"/>
      <c r="Q110" s="139" t="str">
        <f t="shared" si="2"/>
        <v/>
      </c>
    </row>
    <row r="111" spans="1:17" x14ac:dyDescent="0.35">
      <c r="A111" s="70" t="str">
        <f t="shared" si="3"/>
        <v/>
      </c>
      <c r="B111" s="34"/>
      <c r="C111" s="34"/>
      <c r="D111" s="34"/>
      <c r="E111" s="34"/>
      <c r="F111" s="34"/>
      <c r="G111" s="82"/>
      <c r="H111" s="34"/>
      <c r="I111" s="34"/>
      <c r="J111" s="34"/>
      <c r="K111" s="34"/>
      <c r="L111" s="34"/>
      <c r="M111" s="34"/>
      <c r="N111" s="34"/>
      <c r="O111" s="34"/>
      <c r="P111" s="34"/>
      <c r="Q111" s="139" t="str">
        <f t="shared" si="2"/>
        <v/>
      </c>
    </row>
    <row r="112" spans="1:17" x14ac:dyDescent="0.35">
      <c r="A112" s="70" t="str">
        <f t="shared" si="3"/>
        <v/>
      </c>
      <c r="B112" s="34"/>
      <c r="C112" s="34"/>
      <c r="D112" s="34"/>
      <c r="E112" s="34"/>
      <c r="F112" s="34"/>
      <c r="G112" s="82"/>
      <c r="H112" s="34"/>
      <c r="I112" s="34"/>
      <c r="J112" s="34"/>
      <c r="K112" s="34"/>
      <c r="L112" s="34"/>
      <c r="M112" s="34"/>
      <c r="N112" s="34"/>
      <c r="O112" s="34"/>
      <c r="P112" s="34"/>
      <c r="Q112" s="139" t="str">
        <f t="shared" si="2"/>
        <v/>
      </c>
    </row>
    <row r="113" spans="1:17" x14ac:dyDescent="0.35">
      <c r="A113" s="70" t="str">
        <f t="shared" si="3"/>
        <v/>
      </c>
      <c r="B113" s="34"/>
      <c r="C113" s="34"/>
      <c r="D113" s="34"/>
      <c r="E113" s="34"/>
      <c r="F113" s="34"/>
      <c r="G113" s="82"/>
      <c r="H113" s="34"/>
      <c r="I113" s="34"/>
      <c r="J113" s="34"/>
      <c r="K113" s="34"/>
      <c r="L113" s="34"/>
      <c r="M113" s="34"/>
      <c r="N113" s="34"/>
      <c r="O113" s="34"/>
      <c r="P113" s="34"/>
      <c r="Q113" s="139" t="str">
        <f t="shared" si="2"/>
        <v/>
      </c>
    </row>
    <row r="114" spans="1:17" x14ac:dyDescent="0.35">
      <c r="A114" s="70" t="str">
        <f t="shared" si="3"/>
        <v/>
      </c>
      <c r="B114" s="34"/>
      <c r="C114" s="34"/>
      <c r="D114" s="34"/>
      <c r="E114" s="34"/>
      <c r="F114" s="34"/>
      <c r="G114" s="82"/>
      <c r="H114" s="34"/>
      <c r="I114" s="34"/>
      <c r="J114" s="34"/>
      <c r="K114" s="34"/>
      <c r="L114" s="34"/>
      <c r="M114" s="34"/>
      <c r="N114" s="34"/>
      <c r="O114" s="34"/>
      <c r="P114" s="34"/>
      <c r="Q114" s="139" t="str">
        <f t="shared" si="2"/>
        <v/>
      </c>
    </row>
    <row r="115" spans="1:17" x14ac:dyDescent="0.35">
      <c r="A115" s="70" t="str">
        <f t="shared" si="3"/>
        <v/>
      </c>
      <c r="B115" s="34"/>
      <c r="C115" s="34"/>
      <c r="D115" s="34"/>
      <c r="E115" s="34"/>
      <c r="F115" s="34"/>
      <c r="G115" s="82"/>
      <c r="H115" s="34"/>
      <c r="I115" s="34"/>
      <c r="J115" s="34"/>
      <c r="K115" s="34"/>
      <c r="L115" s="34"/>
      <c r="M115" s="34"/>
      <c r="N115" s="34"/>
      <c r="O115" s="34"/>
      <c r="P115" s="34"/>
      <c r="Q115" s="139" t="str">
        <f t="shared" si="2"/>
        <v/>
      </c>
    </row>
    <row r="116" spans="1:17" x14ac:dyDescent="0.35">
      <c r="A116" s="70" t="str">
        <f t="shared" si="3"/>
        <v/>
      </c>
      <c r="B116" s="34"/>
      <c r="C116" s="34"/>
      <c r="D116" s="34"/>
      <c r="E116" s="34"/>
      <c r="F116" s="34"/>
      <c r="G116" s="82"/>
      <c r="H116" s="34"/>
      <c r="I116" s="34"/>
      <c r="J116" s="34"/>
      <c r="K116" s="34"/>
      <c r="L116" s="34"/>
      <c r="M116" s="34"/>
      <c r="N116" s="34"/>
      <c r="O116" s="34"/>
      <c r="P116" s="34"/>
      <c r="Q116" s="139" t="str">
        <f t="shared" si="2"/>
        <v/>
      </c>
    </row>
    <row r="117" spans="1:17" x14ac:dyDescent="0.35">
      <c r="A117" s="70" t="str">
        <f t="shared" si="3"/>
        <v/>
      </c>
      <c r="B117" s="34"/>
      <c r="C117" s="34"/>
      <c r="D117" s="34"/>
      <c r="E117" s="34"/>
      <c r="F117" s="34"/>
      <c r="G117" s="82"/>
      <c r="H117" s="34"/>
      <c r="I117" s="34"/>
      <c r="J117" s="34"/>
      <c r="K117" s="34"/>
      <c r="L117" s="34"/>
      <c r="M117" s="34"/>
      <c r="N117" s="34"/>
      <c r="O117" s="34"/>
      <c r="P117" s="34"/>
      <c r="Q117" s="139" t="str">
        <f t="shared" si="2"/>
        <v/>
      </c>
    </row>
    <row r="118" spans="1:17" x14ac:dyDescent="0.35">
      <c r="A118" s="70" t="str">
        <f t="shared" si="3"/>
        <v/>
      </c>
      <c r="B118" s="34"/>
      <c r="C118" s="34"/>
      <c r="D118" s="34"/>
      <c r="E118" s="34"/>
      <c r="F118" s="34"/>
      <c r="G118" s="82"/>
      <c r="H118" s="34"/>
      <c r="I118" s="34"/>
      <c r="J118" s="34"/>
      <c r="K118" s="34"/>
      <c r="L118" s="34"/>
      <c r="M118" s="34"/>
      <c r="N118" s="34"/>
      <c r="O118" s="34"/>
      <c r="P118" s="34"/>
      <c r="Q118" s="139" t="str">
        <f t="shared" si="2"/>
        <v/>
      </c>
    </row>
    <row r="119" spans="1:17" x14ac:dyDescent="0.35">
      <c r="A119" s="70" t="str">
        <f t="shared" si="3"/>
        <v/>
      </c>
      <c r="B119" s="34"/>
      <c r="C119" s="34"/>
      <c r="D119" s="34"/>
      <c r="E119" s="34"/>
      <c r="F119" s="34"/>
      <c r="G119" s="82"/>
      <c r="H119" s="34"/>
      <c r="I119" s="34"/>
      <c r="J119" s="34"/>
      <c r="K119" s="34"/>
      <c r="L119" s="34"/>
      <c r="M119" s="34"/>
      <c r="N119" s="34"/>
      <c r="O119" s="34"/>
      <c r="P119" s="34"/>
      <c r="Q119" s="139" t="str">
        <f t="shared" si="2"/>
        <v/>
      </c>
    </row>
    <row r="120" spans="1:17" x14ac:dyDescent="0.35">
      <c r="A120" s="70" t="str">
        <f t="shared" si="3"/>
        <v/>
      </c>
      <c r="B120" s="34"/>
      <c r="C120" s="34"/>
      <c r="D120" s="34"/>
      <c r="E120" s="34"/>
      <c r="F120" s="34"/>
      <c r="G120" s="82"/>
      <c r="H120" s="34"/>
      <c r="I120" s="34"/>
      <c r="J120" s="34"/>
      <c r="K120" s="34"/>
      <c r="L120" s="34"/>
      <c r="M120" s="34"/>
      <c r="N120" s="34"/>
      <c r="O120" s="34"/>
      <c r="P120" s="34"/>
      <c r="Q120" s="139" t="str">
        <f t="shared" si="2"/>
        <v/>
      </c>
    </row>
    <row r="121" spans="1:17" x14ac:dyDescent="0.35">
      <c r="A121" s="70" t="str">
        <f t="shared" si="3"/>
        <v/>
      </c>
      <c r="B121" s="34"/>
      <c r="C121" s="34"/>
      <c r="D121" s="34"/>
      <c r="E121" s="34"/>
      <c r="F121" s="34"/>
      <c r="G121" s="82"/>
      <c r="H121" s="34"/>
      <c r="I121" s="34"/>
      <c r="J121" s="34"/>
      <c r="K121" s="34"/>
      <c r="L121" s="34"/>
      <c r="M121" s="34"/>
      <c r="N121" s="34"/>
      <c r="O121" s="34"/>
      <c r="P121" s="34"/>
      <c r="Q121" s="139" t="str">
        <f t="shared" si="2"/>
        <v/>
      </c>
    </row>
    <row r="122" spans="1:17" x14ac:dyDescent="0.35">
      <c r="A122" s="70" t="str">
        <f t="shared" si="3"/>
        <v/>
      </c>
      <c r="B122" s="34"/>
      <c r="C122" s="34"/>
      <c r="D122" s="34"/>
      <c r="E122" s="34"/>
      <c r="F122" s="34"/>
      <c r="G122" s="82"/>
      <c r="H122" s="34"/>
      <c r="I122" s="34"/>
      <c r="J122" s="34"/>
      <c r="K122" s="34"/>
      <c r="L122" s="34"/>
      <c r="M122" s="34"/>
      <c r="N122" s="34"/>
      <c r="O122" s="34"/>
      <c r="P122" s="34"/>
      <c r="Q122" s="139" t="str">
        <f t="shared" si="2"/>
        <v/>
      </c>
    </row>
    <row r="123" spans="1:17" x14ac:dyDescent="0.35">
      <c r="A123" s="70" t="str">
        <f t="shared" si="3"/>
        <v/>
      </c>
      <c r="B123" s="34"/>
      <c r="C123" s="34"/>
      <c r="D123" s="34"/>
      <c r="E123" s="34"/>
      <c r="F123" s="34"/>
      <c r="G123" s="82"/>
      <c r="H123" s="34"/>
      <c r="I123" s="34"/>
      <c r="J123" s="34"/>
      <c r="K123" s="34"/>
      <c r="L123" s="34"/>
      <c r="M123" s="34"/>
      <c r="N123" s="34"/>
      <c r="O123" s="34"/>
      <c r="P123" s="34"/>
      <c r="Q123" s="139" t="str">
        <f t="shared" si="2"/>
        <v/>
      </c>
    </row>
    <row r="124" spans="1:17" x14ac:dyDescent="0.35">
      <c r="A124" s="70" t="str">
        <f t="shared" si="3"/>
        <v/>
      </c>
      <c r="B124" s="34"/>
      <c r="C124" s="34"/>
      <c r="D124" s="34"/>
      <c r="E124" s="34"/>
      <c r="F124" s="34"/>
      <c r="G124" s="82"/>
      <c r="H124" s="34"/>
      <c r="I124" s="34"/>
      <c r="J124" s="34"/>
      <c r="K124" s="34"/>
      <c r="L124" s="34"/>
      <c r="M124" s="34"/>
      <c r="N124" s="34"/>
      <c r="O124" s="34"/>
      <c r="P124" s="34"/>
      <c r="Q124" s="139" t="str">
        <f t="shared" si="2"/>
        <v/>
      </c>
    </row>
    <row r="125" spans="1:17" x14ac:dyDescent="0.35">
      <c r="A125" s="70" t="str">
        <f t="shared" si="3"/>
        <v/>
      </c>
      <c r="B125" s="34"/>
      <c r="C125" s="34"/>
      <c r="D125" s="34"/>
      <c r="E125" s="34"/>
      <c r="F125" s="34"/>
      <c r="G125" s="82"/>
      <c r="H125" s="34"/>
      <c r="I125" s="34"/>
      <c r="J125" s="34"/>
      <c r="K125" s="34"/>
      <c r="L125" s="34"/>
      <c r="M125" s="34"/>
      <c r="N125" s="34"/>
      <c r="O125" s="34"/>
      <c r="P125" s="34"/>
      <c r="Q125" s="139" t="str">
        <f t="shared" si="2"/>
        <v/>
      </c>
    </row>
    <row r="126" spans="1:17" x14ac:dyDescent="0.35">
      <c r="A126" s="70" t="str">
        <f t="shared" si="3"/>
        <v/>
      </c>
      <c r="B126" s="34"/>
      <c r="C126" s="34"/>
      <c r="D126" s="34"/>
      <c r="E126" s="34"/>
      <c r="F126" s="34"/>
      <c r="G126" s="82"/>
      <c r="H126" s="34"/>
      <c r="I126" s="34"/>
      <c r="J126" s="34"/>
      <c r="K126" s="34"/>
      <c r="L126" s="34"/>
      <c r="M126" s="34"/>
      <c r="N126" s="34"/>
      <c r="O126" s="34"/>
      <c r="P126" s="34"/>
      <c r="Q126" s="139" t="str">
        <f t="shared" si="2"/>
        <v/>
      </c>
    </row>
    <row r="127" spans="1:17" x14ac:dyDescent="0.35">
      <c r="A127" s="70" t="str">
        <f t="shared" si="3"/>
        <v/>
      </c>
      <c r="B127" s="34"/>
      <c r="C127" s="34"/>
      <c r="D127" s="34"/>
      <c r="E127" s="34"/>
      <c r="F127" s="34"/>
      <c r="G127" s="82"/>
      <c r="H127" s="34"/>
      <c r="I127" s="34"/>
      <c r="J127" s="34"/>
      <c r="K127" s="34"/>
      <c r="L127" s="34"/>
      <c r="M127" s="34"/>
      <c r="N127" s="34"/>
      <c r="O127" s="34"/>
      <c r="P127" s="34"/>
      <c r="Q127" s="139" t="str">
        <f t="shared" si="2"/>
        <v/>
      </c>
    </row>
    <row r="128" spans="1:17" x14ac:dyDescent="0.35">
      <c r="A128" s="70" t="str">
        <f t="shared" si="3"/>
        <v/>
      </c>
      <c r="B128" s="34"/>
      <c r="C128" s="34"/>
      <c r="D128" s="34"/>
      <c r="E128" s="34"/>
      <c r="F128" s="34"/>
      <c r="G128" s="82"/>
      <c r="H128" s="34"/>
      <c r="I128" s="34"/>
      <c r="J128" s="34"/>
      <c r="K128" s="34"/>
      <c r="L128" s="34"/>
      <c r="M128" s="34"/>
      <c r="N128" s="34"/>
      <c r="O128" s="34"/>
      <c r="P128" s="34"/>
      <c r="Q128" s="139" t="str">
        <f t="shared" si="2"/>
        <v/>
      </c>
    </row>
    <row r="129" spans="1:17" x14ac:dyDescent="0.35">
      <c r="A129" s="70" t="str">
        <f t="shared" si="3"/>
        <v/>
      </c>
      <c r="B129" s="34"/>
      <c r="C129" s="34"/>
      <c r="D129" s="34"/>
      <c r="E129" s="34"/>
      <c r="F129" s="34"/>
      <c r="G129" s="82"/>
      <c r="H129" s="34"/>
      <c r="I129" s="34"/>
      <c r="J129" s="34"/>
      <c r="K129" s="34"/>
      <c r="L129" s="34"/>
      <c r="M129" s="34"/>
      <c r="N129" s="34"/>
      <c r="O129" s="34"/>
      <c r="P129" s="34"/>
      <c r="Q129" s="139" t="str">
        <f t="shared" si="2"/>
        <v/>
      </c>
    </row>
    <row r="130" spans="1:17" x14ac:dyDescent="0.35">
      <c r="A130" s="70" t="str">
        <f t="shared" si="3"/>
        <v/>
      </c>
      <c r="B130" s="34"/>
      <c r="C130" s="34"/>
      <c r="D130" s="34"/>
      <c r="E130" s="34"/>
      <c r="F130" s="34"/>
      <c r="G130" s="82"/>
      <c r="H130" s="34"/>
      <c r="I130" s="34"/>
      <c r="J130" s="34"/>
      <c r="K130" s="34"/>
      <c r="L130" s="34"/>
      <c r="M130" s="34"/>
      <c r="N130" s="34"/>
      <c r="O130" s="34"/>
      <c r="P130" s="34"/>
      <c r="Q130" s="139" t="str">
        <f t="shared" si="2"/>
        <v/>
      </c>
    </row>
    <row r="131" spans="1:17" x14ac:dyDescent="0.35">
      <c r="A131" s="70" t="str">
        <f t="shared" si="3"/>
        <v/>
      </c>
      <c r="B131" s="34"/>
      <c r="C131" s="34"/>
      <c r="D131" s="34"/>
      <c r="E131" s="34"/>
      <c r="F131" s="34"/>
      <c r="G131" s="82"/>
      <c r="H131" s="34"/>
      <c r="I131" s="34"/>
      <c r="J131" s="34"/>
      <c r="K131" s="34"/>
      <c r="L131" s="34"/>
      <c r="M131" s="34"/>
      <c r="N131" s="34"/>
      <c r="O131" s="34"/>
      <c r="P131" s="34"/>
      <c r="Q131" s="139" t="str">
        <f t="shared" si="2"/>
        <v/>
      </c>
    </row>
    <row r="132" spans="1:17" x14ac:dyDescent="0.35">
      <c r="A132" s="70" t="str">
        <f t="shared" si="3"/>
        <v/>
      </c>
      <c r="B132" s="34"/>
      <c r="C132" s="34"/>
      <c r="D132" s="34"/>
      <c r="E132" s="34"/>
      <c r="F132" s="34"/>
      <c r="G132" s="82"/>
      <c r="H132" s="34"/>
      <c r="I132" s="34"/>
      <c r="J132" s="34"/>
      <c r="K132" s="34"/>
      <c r="L132" s="34"/>
      <c r="M132" s="34"/>
      <c r="N132" s="34"/>
      <c r="O132" s="34"/>
      <c r="P132" s="34"/>
      <c r="Q132" s="139" t="str">
        <f t="shared" si="2"/>
        <v/>
      </c>
    </row>
    <row r="133" spans="1:17" x14ac:dyDescent="0.35">
      <c r="A133" s="70" t="str">
        <f t="shared" si="3"/>
        <v/>
      </c>
      <c r="B133" s="34"/>
      <c r="C133" s="34"/>
      <c r="D133" s="34"/>
      <c r="E133" s="34"/>
      <c r="F133" s="34"/>
      <c r="G133" s="82"/>
      <c r="H133" s="34"/>
      <c r="I133" s="34"/>
      <c r="J133" s="34"/>
      <c r="K133" s="34"/>
      <c r="L133" s="34"/>
      <c r="M133" s="34"/>
      <c r="N133" s="34"/>
      <c r="O133" s="34"/>
      <c r="P133" s="34"/>
      <c r="Q133" s="139" t="str">
        <f t="shared" si="2"/>
        <v/>
      </c>
    </row>
    <row r="134" spans="1:17" x14ac:dyDescent="0.35">
      <c r="A134" s="70" t="str">
        <f t="shared" si="3"/>
        <v/>
      </c>
      <c r="B134" s="34"/>
      <c r="C134" s="34"/>
      <c r="D134" s="34"/>
      <c r="E134" s="34"/>
      <c r="F134" s="34"/>
      <c r="G134" s="82"/>
      <c r="H134" s="34"/>
      <c r="I134" s="34"/>
      <c r="J134" s="34"/>
      <c r="K134" s="34"/>
      <c r="L134" s="34"/>
      <c r="M134" s="34"/>
      <c r="N134" s="34"/>
      <c r="O134" s="34"/>
      <c r="P134" s="34"/>
      <c r="Q134" s="139" t="str">
        <f t="shared" si="2"/>
        <v/>
      </c>
    </row>
    <row r="135" spans="1:17" x14ac:dyDescent="0.35">
      <c r="A135" s="70" t="str">
        <f t="shared" si="3"/>
        <v/>
      </c>
      <c r="B135" s="34"/>
      <c r="C135" s="34"/>
      <c r="D135" s="34"/>
      <c r="E135" s="34"/>
      <c r="F135" s="34"/>
      <c r="G135" s="82"/>
      <c r="H135" s="34"/>
      <c r="I135" s="34"/>
      <c r="J135" s="34"/>
      <c r="K135" s="34"/>
      <c r="L135" s="34"/>
      <c r="M135" s="34"/>
      <c r="N135" s="34"/>
      <c r="O135" s="34"/>
      <c r="P135" s="34"/>
      <c r="Q135" s="139" t="str">
        <f t="shared" si="2"/>
        <v/>
      </c>
    </row>
    <row r="136" spans="1:17" x14ac:dyDescent="0.35">
      <c r="A136" s="70" t="str">
        <f t="shared" si="3"/>
        <v/>
      </c>
      <c r="B136" s="34"/>
      <c r="C136" s="34"/>
      <c r="D136" s="34"/>
      <c r="E136" s="34"/>
      <c r="F136" s="34"/>
      <c r="G136" s="82"/>
      <c r="H136" s="34"/>
      <c r="I136" s="34"/>
      <c r="J136" s="34"/>
      <c r="K136" s="34"/>
      <c r="L136" s="34"/>
      <c r="M136" s="34"/>
      <c r="N136" s="34"/>
      <c r="O136" s="34"/>
      <c r="P136" s="34"/>
      <c r="Q136" s="139" t="str">
        <f t="shared" si="2"/>
        <v/>
      </c>
    </row>
    <row r="137" spans="1:17" x14ac:dyDescent="0.35">
      <c r="A137" s="70" t="str">
        <f t="shared" si="3"/>
        <v/>
      </c>
      <c r="B137" s="34"/>
      <c r="C137" s="34"/>
      <c r="D137" s="34"/>
      <c r="E137" s="34"/>
      <c r="F137" s="34"/>
      <c r="G137" s="82"/>
      <c r="H137" s="34"/>
      <c r="I137" s="34"/>
      <c r="J137" s="34"/>
      <c r="K137" s="34"/>
      <c r="L137" s="34"/>
      <c r="M137" s="34"/>
      <c r="N137" s="34"/>
      <c r="O137" s="34"/>
      <c r="P137" s="34"/>
      <c r="Q137" s="139" t="str">
        <f t="shared" si="2"/>
        <v/>
      </c>
    </row>
    <row r="138" spans="1:17" x14ac:dyDescent="0.35">
      <c r="A138" s="70" t="str">
        <f t="shared" si="3"/>
        <v/>
      </c>
      <c r="B138" s="34"/>
      <c r="C138" s="34"/>
      <c r="D138" s="34"/>
      <c r="E138" s="34"/>
      <c r="F138" s="34"/>
      <c r="G138" s="82"/>
      <c r="H138" s="34"/>
      <c r="I138" s="34"/>
      <c r="J138" s="34"/>
      <c r="K138" s="34"/>
      <c r="L138" s="34"/>
      <c r="M138" s="34"/>
      <c r="N138" s="34"/>
      <c r="O138" s="34"/>
      <c r="P138" s="34"/>
      <c r="Q138" s="139" t="str">
        <f t="shared" si="2"/>
        <v/>
      </c>
    </row>
    <row r="139" spans="1:17" x14ac:dyDescent="0.35">
      <c r="A139" s="70" t="str">
        <f t="shared" si="3"/>
        <v/>
      </c>
      <c r="B139" s="34"/>
      <c r="C139" s="34"/>
      <c r="D139" s="34"/>
      <c r="E139" s="34"/>
      <c r="F139" s="34"/>
      <c r="G139" s="82"/>
      <c r="H139" s="34"/>
      <c r="I139" s="34"/>
      <c r="J139" s="34"/>
      <c r="K139" s="34"/>
      <c r="L139" s="34"/>
      <c r="M139" s="34"/>
      <c r="N139" s="34"/>
      <c r="O139" s="34"/>
      <c r="P139" s="34"/>
      <c r="Q139" s="139" t="str">
        <f t="shared" si="2"/>
        <v/>
      </c>
    </row>
    <row r="140" spans="1:17" x14ac:dyDescent="0.35">
      <c r="A140" s="70" t="str">
        <f t="shared" si="3"/>
        <v/>
      </c>
      <c r="B140" s="34"/>
      <c r="C140" s="34"/>
      <c r="D140" s="34"/>
      <c r="E140" s="34"/>
      <c r="F140" s="34"/>
      <c r="G140" s="82"/>
      <c r="H140" s="34"/>
      <c r="I140" s="34"/>
      <c r="J140" s="34"/>
      <c r="K140" s="34"/>
      <c r="L140" s="34"/>
      <c r="M140" s="34"/>
      <c r="N140" s="34"/>
      <c r="O140" s="34"/>
      <c r="P140" s="34"/>
      <c r="Q140" s="139" t="str">
        <f t="shared" si="2"/>
        <v/>
      </c>
    </row>
    <row r="141" spans="1:17" x14ac:dyDescent="0.35">
      <c r="A141" s="70" t="str">
        <f t="shared" si="3"/>
        <v/>
      </c>
      <c r="B141" s="34"/>
      <c r="C141" s="34"/>
      <c r="D141" s="34"/>
      <c r="E141" s="34"/>
      <c r="F141" s="34"/>
      <c r="G141" s="82"/>
      <c r="H141" s="34"/>
      <c r="I141" s="34"/>
      <c r="J141" s="34"/>
      <c r="K141" s="34"/>
      <c r="L141" s="34"/>
      <c r="M141" s="34"/>
      <c r="N141" s="34"/>
      <c r="O141" s="34"/>
      <c r="P141" s="34"/>
      <c r="Q141" s="139" t="str">
        <f t="shared" si="2"/>
        <v/>
      </c>
    </row>
    <row r="142" spans="1:17" x14ac:dyDescent="0.35">
      <c r="A142" s="70" t="str">
        <f t="shared" si="3"/>
        <v/>
      </c>
      <c r="B142" s="34"/>
      <c r="C142" s="34"/>
      <c r="D142" s="34"/>
      <c r="E142" s="34"/>
      <c r="F142" s="34"/>
      <c r="G142" s="82"/>
      <c r="H142" s="34"/>
      <c r="I142" s="34"/>
      <c r="J142" s="34"/>
      <c r="K142" s="34"/>
      <c r="L142" s="34"/>
      <c r="M142" s="34"/>
      <c r="N142" s="34"/>
      <c r="O142" s="34"/>
      <c r="P142" s="34"/>
      <c r="Q142" s="139" t="str">
        <f t="shared" si="2"/>
        <v/>
      </c>
    </row>
    <row r="143" spans="1:17" x14ac:dyDescent="0.35">
      <c r="A143" s="70" t="str">
        <f t="shared" si="3"/>
        <v/>
      </c>
      <c r="B143" s="34"/>
      <c r="C143" s="34"/>
      <c r="D143" s="34"/>
      <c r="E143" s="34"/>
      <c r="F143" s="34"/>
      <c r="G143" s="82"/>
      <c r="H143" s="34"/>
      <c r="I143" s="34"/>
      <c r="J143" s="34"/>
      <c r="K143" s="34"/>
      <c r="L143" s="34"/>
      <c r="M143" s="34"/>
      <c r="N143" s="34"/>
      <c r="O143" s="34"/>
      <c r="P143" s="34"/>
      <c r="Q143" s="139" t="str">
        <f t="shared" si="2"/>
        <v/>
      </c>
    </row>
    <row r="144" spans="1:17" x14ac:dyDescent="0.35">
      <c r="A144" s="70" t="str">
        <f t="shared" si="3"/>
        <v/>
      </c>
      <c r="B144" s="34"/>
      <c r="C144" s="34"/>
      <c r="D144" s="34"/>
      <c r="E144" s="34"/>
      <c r="F144" s="34"/>
      <c r="G144" s="82"/>
      <c r="H144" s="34"/>
      <c r="I144" s="34"/>
      <c r="J144" s="34"/>
      <c r="K144" s="34"/>
      <c r="L144" s="34"/>
      <c r="M144" s="34"/>
      <c r="N144" s="34"/>
      <c r="O144" s="34"/>
      <c r="P144" s="34"/>
      <c r="Q144" s="139" t="str">
        <f t="shared" si="2"/>
        <v/>
      </c>
    </row>
    <row r="145" spans="1:17" x14ac:dyDescent="0.35">
      <c r="A145" s="70" t="str">
        <f t="shared" si="3"/>
        <v/>
      </c>
      <c r="B145" s="34"/>
      <c r="C145" s="34"/>
      <c r="D145" s="34"/>
      <c r="E145" s="34"/>
      <c r="F145" s="34"/>
      <c r="G145" s="82"/>
      <c r="H145" s="34"/>
      <c r="I145" s="34"/>
      <c r="J145" s="34"/>
      <c r="K145" s="34"/>
      <c r="L145" s="34"/>
      <c r="M145" s="34"/>
      <c r="N145" s="34"/>
      <c r="O145" s="34"/>
      <c r="P145" s="34"/>
      <c r="Q145" s="139" t="str">
        <f t="shared" si="2"/>
        <v/>
      </c>
    </row>
    <row r="146" spans="1:17" x14ac:dyDescent="0.35">
      <c r="A146" s="70" t="str">
        <f t="shared" si="3"/>
        <v/>
      </c>
      <c r="B146" s="34"/>
      <c r="C146" s="34"/>
      <c r="D146" s="34"/>
      <c r="E146" s="34"/>
      <c r="F146" s="34"/>
      <c r="G146" s="82"/>
      <c r="H146" s="34"/>
      <c r="I146" s="34"/>
      <c r="J146" s="34"/>
      <c r="K146" s="34"/>
      <c r="L146" s="34"/>
      <c r="M146" s="34"/>
      <c r="N146" s="34"/>
      <c r="O146" s="34"/>
      <c r="P146" s="34"/>
      <c r="Q146" s="139" t="str">
        <f t="shared" si="2"/>
        <v/>
      </c>
    </row>
    <row r="147" spans="1:17" x14ac:dyDescent="0.35">
      <c r="A147" s="70" t="str">
        <f t="shared" si="3"/>
        <v/>
      </c>
      <c r="B147" s="34"/>
      <c r="C147" s="34"/>
      <c r="D147" s="34"/>
      <c r="E147" s="34"/>
      <c r="F147" s="34"/>
      <c r="G147" s="82"/>
      <c r="H147" s="34"/>
      <c r="I147" s="34"/>
      <c r="J147" s="34"/>
      <c r="K147" s="34"/>
      <c r="L147" s="34"/>
      <c r="M147" s="34"/>
      <c r="N147" s="34"/>
      <c r="O147" s="34"/>
      <c r="P147" s="34"/>
      <c r="Q147" s="139" t="str">
        <f t="shared" si="2"/>
        <v/>
      </c>
    </row>
    <row r="148" spans="1:17" x14ac:dyDescent="0.35">
      <c r="A148" s="70" t="str">
        <f t="shared" si="3"/>
        <v/>
      </c>
      <c r="B148" s="34"/>
      <c r="C148" s="34"/>
      <c r="D148" s="34"/>
      <c r="E148" s="34"/>
      <c r="F148" s="34"/>
      <c r="G148" s="82"/>
      <c r="H148" s="34"/>
      <c r="I148" s="34"/>
      <c r="J148" s="34"/>
      <c r="K148" s="34"/>
      <c r="L148" s="34"/>
      <c r="M148" s="34"/>
      <c r="N148" s="34"/>
      <c r="O148" s="34"/>
      <c r="P148" s="34"/>
      <c r="Q148" s="139" t="str">
        <f t="shared" si="2"/>
        <v/>
      </c>
    </row>
    <row r="149" spans="1:17" x14ac:dyDescent="0.35">
      <c r="A149" s="70" t="str">
        <f t="shared" si="3"/>
        <v/>
      </c>
      <c r="B149" s="34"/>
      <c r="C149" s="34"/>
      <c r="D149" s="34"/>
      <c r="E149" s="34"/>
      <c r="F149" s="34"/>
      <c r="G149" s="82"/>
      <c r="H149" s="34"/>
      <c r="I149" s="34"/>
      <c r="J149" s="34"/>
      <c r="K149" s="34"/>
      <c r="L149" s="34"/>
      <c r="M149" s="34"/>
      <c r="N149" s="34"/>
      <c r="O149" s="34"/>
      <c r="P149" s="34"/>
      <c r="Q149" s="139" t="str">
        <f t="shared" si="2"/>
        <v/>
      </c>
    </row>
    <row r="150" spans="1:17" x14ac:dyDescent="0.35">
      <c r="A150" s="70" t="str">
        <f t="shared" si="3"/>
        <v/>
      </c>
      <c r="B150" s="34"/>
      <c r="C150" s="34"/>
      <c r="D150" s="34"/>
      <c r="E150" s="34"/>
      <c r="F150" s="34"/>
      <c r="G150" s="82"/>
      <c r="H150" s="34"/>
      <c r="I150" s="34"/>
      <c r="J150" s="34"/>
      <c r="K150" s="34"/>
      <c r="L150" s="34"/>
      <c r="M150" s="34"/>
      <c r="N150" s="34"/>
      <c r="O150" s="34"/>
      <c r="P150" s="34"/>
      <c r="Q150" s="139" t="str">
        <f t="shared" si="2"/>
        <v/>
      </c>
    </row>
    <row r="151" spans="1:17" x14ac:dyDescent="0.35">
      <c r="A151" s="70" t="str">
        <f t="shared" si="3"/>
        <v/>
      </c>
      <c r="B151" s="34"/>
      <c r="C151" s="34"/>
      <c r="D151" s="34"/>
      <c r="E151" s="34"/>
      <c r="F151" s="34"/>
      <c r="G151" s="82"/>
      <c r="H151" s="34"/>
      <c r="I151" s="34"/>
      <c r="J151" s="34"/>
      <c r="K151" s="34"/>
      <c r="L151" s="34"/>
      <c r="M151" s="34"/>
      <c r="N151" s="34"/>
      <c r="O151" s="34"/>
      <c r="P151" s="34"/>
      <c r="Q151" s="139" t="str">
        <f t="shared" si="2"/>
        <v/>
      </c>
    </row>
    <row r="152" spans="1:17" x14ac:dyDescent="0.35">
      <c r="A152" s="70" t="str">
        <f t="shared" si="3"/>
        <v/>
      </c>
      <c r="B152" s="34"/>
      <c r="C152" s="34"/>
      <c r="D152" s="34"/>
      <c r="E152" s="34"/>
      <c r="F152" s="34"/>
      <c r="G152" s="82"/>
      <c r="H152" s="34"/>
      <c r="I152" s="34"/>
      <c r="J152" s="34"/>
      <c r="K152" s="34"/>
      <c r="L152" s="34"/>
      <c r="M152" s="34"/>
      <c r="N152" s="34"/>
      <c r="O152" s="34"/>
      <c r="P152" s="34"/>
      <c r="Q152" s="139" t="str">
        <f t="shared" ref="Q152:Q215" si="4">IF(AND(OR(B152="In",B152="Import"),OR(C152="ETOH",C152="BIODSL",C152="RAFAT",C152="VEGOIL")),$R$12,IF(AND(OR(B152="Out",B152="Export"),OR(C152="ETOH",C152="BIODSL",C152="RAFAT",C152="VEGOIL")),$R$13,""))</f>
        <v/>
      </c>
    </row>
    <row r="153" spans="1:17" x14ac:dyDescent="0.35">
      <c r="A153" s="70" t="str">
        <f t="shared" si="3"/>
        <v/>
      </c>
      <c r="B153" s="34"/>
      <c r="C153" s="34"/>
      <c r="D153" s="34"/>
      <c r="E153" s="34"/>
      <c r="F153" s="34"/>
      <c r="G153" s="82"/>
      <c r="H153" s="34"/>
      <c r="I153" s="34"/>
      <c r="J153" s="34"/>
      <c r="K153" s="34"/>
      <c r="L153" s="34"/>
      <c r="M153" s="34"/>
      <c r="N153" s="34"/>
      <c r="O153" s="34"/>
      <c r="P153" s="34"/>
      <c r="Q153" s="139" t="str">
        <f t="shared" si="4"/>
        <v/>
      </c>
    </row>
    <row r="154" spans="1:17" x14ac:dyDescent="0.35">
      <c r="A154" s="70" t="str">
        <f t="shared" si="3"/>
        <v/>
      </c>
      <c r="B154" s="34"/>
      <c r="C154" s="34"/>
      <c r="D154" s="34"/>
      <c r="E154" s="34"/>
      <c r="F154" s="34"/>
      <c r="G154" s="82"/>
      <c r="H154" s="34"/>
      <c r="I154" s="34"/>
      <c r="J154" s="34"/>
      <c r="K154" s="34"/>
      <c r="L154" s="34"/>
      <c r="M154" s="34"/>
      <c r="N154" s="34"/>
      <c r="O154" s="34"/>
      <c r="P154" s="34"/>
      <c r="Q154" s="139" t="str">
        <f t="shared" si="4"/>
        <v/>
      </c>
    </row>
    <row r="155" spans="1:17" x14ac:dyDescent="0.35">
      <c r="A155" s="70" t="str">
        <f t="shared" si="3"/>
        <v/>
      </c>
      <c r="B155" s="34"/>
      <c r="C155" s="34"/>
      <c r="D155" s="34"/>
      <c r="E155" s="34"/>
      <c r="F155" s="34"/>
      <c r="G155" s="82"/>
      <c r="H155" s="34"/>
      <c r="I155" s="34"/>
      <c r="J155" s="34"/>
      <c r="K155" s="34"/>
      <c r="L155" s="34"/>
      <c r="M155" s="34"/>
      <c r="N155" s="34"/>
      <c r="O155" s="34"/>
      <c r="P155" s="34"/>
      <c r="Q155" s="139" t="str">
        <f t="shared" si="4"/>
        <v/>
      </c>
    </row>
    <row r="156" spans="1:17" x14ac:dyDescent="0.35">
      <c r="A156" s="70" t="str">
        <f t="shared" si="3"/>
        <v/>
      </c>
      <c r="B156" s="34"/>
      <c r="C156" s="34"/>
      <c r="D156" s="34"/>
      <c r="E156" s="34"/>
      <c r="F156" s="34"/>
      <c r="G156" s="82"/>
      <c r="H156" s="34"/>
      <c r="I156" s="34"/>
      <c r="J156" s="34"/>
      <c r="K156" s="34"/>
      <c r="L156" s="34"/>
      <c r="M156" s="34"/>
      <c r="N156" s="34"/>
      <c r="O156" s="34"/>
      <c r="P156" s="34"/>
      <c r="Q156" s="139" t="str">
        <f t="shared" si="4"/>
        <v/>
      </c>
    </row>
    <row r="157" spans="1:17" x14ac:dyDescent="0.35">
      <c r="A157" s="70" t="str">
        <f t="shared" si="3"/>
        <v/>
      </c>
      <c r="B157" s="34"/>
      <c r="C157" s="34"/>
      <c r="D157" s="34"/>
      <c r="E157" s="34"/>
      <c r="F157" s="34"/>
      <c r="G157" s="82"/>
      <c r="H157" s="34"/>
      <c r="I157" s="34"/>
      <c r="J157" s="34"/>
      <c r="K157" s="34"/>
      <c r="L157" s="34"/>
      <c r="M157" s="34"/>
      <c r="N157" s="34"/>
      <c r="O157" s="34"/>
      <c r="P157" s="34"/>
      <c r="Q157" s="139" t="str">
        <f t="shared" si="4"/>
        <v/>
      </c>
    </row>
    <row r="158" spans="1:17" x14ac:dyDescent="0.35">
      <c r="A158" s="70" t="str">
        <f t="shared" ref="A158:A221" si="5">IF(COUNTA(B158:P158)&gt;0,IF(ISERROR(1+A157),"-",(1+A157)),"")</f>
        <v/>
      </c>
      <c r="B158" s="34"/>
      <c r="C158" s="34"/>
      <c r="D158" s="34"/>
      <c r="E158" s="34"/>
      <c r="F158" s="34"/>
      <c r="G158" s="82"/>
      <c r="H158" s="34"/>
      <c r="I158" s="34"/>
      <c r="J158" s="34"/>
      <c r="K158" s="34"/>
      <c r="L158" s="34"/>
      <c r="M158" s="34"/>
      <c r="N158" s="34"/>
      <c r="O158" s="34"/>
      <c r="P158" s="34"/>
      <c r="Q158" s="139" t="str">
        <f t="shared" si="4"/>
        <v/>
      </c>
    </row>
    <row r="159" spans="1:17" x14ac:dyDescent="0.35">
      <c r="A159" s="70" t="str">
        <f t="shared" si="5"/>
        <v/>
      </c>
      <c r="B159" s="34"/>
      <c r="C159" s="34"/>
      <c r="D159" s="34"/>
      <c r="E159" s="34"/>
      <c r="F159" s="34"/>
      <c r="G159" s="82"/>
      <c r="H159" s="34"/>
      <c r="I159" s="34"/>
      <c r="J159" s="34"/>
      <c r="K159" s="34"/>
      <c r="L159" s="34"/>
      <c r="M159" s="34"/>
      <c r="N159" s="34"/>
      <c r="O159" s="34"/>
      <c r="P159" s="34"/>
      <c r="Q159" s="139" t="str">
        <f t="shared" si="4"/>
        <v/>
      </c>
    </row>
    <row r="160" spans="1:17" x14ac:dyDescent="0.35">
      <c r="A160" s="70" t="str">
        <f t="shared" si="5"/>
        <v/>
      </c>
      <c r="B160" s="34"/>
      <c r="C160" s="34"/>
      <c r="D160" s="34"/>
      <c r="E160" s="34"/>
      <c r="F160" s="34"/>
      <c r="G160" s="82"/>
      <c r="H160" s="34"/>
      <c r="I160" s="34"/>
      <c r="J160" s="34"/>
      <c r="K160" s="34"/>
      <c r="L160" s="34"/>
      <c r="M160" s="34"/>
      <c r="N160" s="34"/>
      <c r="O160" s="34"/>
      <c r="P160" s="34"/>
      <c r="Q160" s="139" t="str">
        <f t="shared" si="4"/>
        <v/>
      </c>
    </row>
    <row r="161" spans="1:17" x14ac:dyDescent="0.35">
      <c r="A161" s="70" t="str">
        <f t="shared" si="5"/>
        <v/>
      </c>
      <c r="B161" s="34"/>
      <c r="C161" s="34"/>
      <c r="D161" s="34"/>
      <c r="E161" s="34"/>
      <c r="F161" s="34"/>
      <c r="G161" s="82"/>
      <c r="H161" s="34"/>
      <c r="I161" s="34"/>
      <c r="J161" s="34"/>
      <c r="K161" s="34"/>
      <c r="L161" s="34"/>
      <c r="M161" s="34"/>
      <c r="N161" s="34"/>
      <c r="O161" s="34"/>
      <c r="P161" s="34"/>
      <c r="Q161" s="139" t="str">
        <f t="shared" si="4"/>
        <v/>
      </c>
    </row>
    <row r="162" spans="1:17" x14ac:dyDescent="0.35">
      <c r="A162" s="70" t="str">
        <f t="shared" si="5"/>
        <v/>
      </c>
      <c r="B162" s="34"/>
      <c r="C162" s="34"/>
      <c r="D162" s="34"/>
      <c r="E162" s="34"/>
      <c r="F162" s="34"/>
      <c r="G162" s="82"/>
      <c r="H162" s="34"/>
      <c r="I162" s="34"/>
      <c r="J162" s="34"/>
      <c r="K162" s="34"/>
      <c r="L162" s="34"/>
      <c r="M162" s="34"/>
      <c r="N162" s="34"/>
      <c r="O162" s="34"/>
      <c r="P162" s="34"/>
      <c r="Q162" s="139" t="str">
        <f t="shared" si="4"/>
        <v/>
      </c>
    </row>
    <row r="163" spans="1:17" x14ac:dyDescent="0.35">
      <c r="A163" s="70" t="str">
        <f t="shared" si="5"/>
        <v/>
      </c>
      <c r="B163" s="34"/>
      <c r="C163" s="34"/>
      <c r="D163" s="34"/>
      <c r="E163" s="34"/>
      <c r="F163" s="34"/>
      <c r="G163" s="82"/>
      <c r="H163" s="34"/>
      <c r="I163" s="34"/>
      <c r="J163" s="34"/>
      <c r="K163" s="34"/>
      <c r="L163" s="34"/>
      <c r="M163" s="34"/>
      <c r="N163" s="34"/>
      <c r="O163" s="34"/>
      <c r="P163" s="34"/>
      <c r="Q163" s="139" t="str">
        <f t="shared" si="4"/>
        <v/>
      </c>
    </row>
    <row r="164" spans="1:17" x14ac:dyDescent="0.35">
      <c r="A164" s="70" t="str">
        <f t="shared" si="5"/>
        <v/>
      </c>
      <c r="B164" s="34"/>
      <c r="C164" s="34"/>
      <c r="D164" s="34"/>
      <c r="E164" s="34"/>
      <c r="F164" s="34"/>
      <c r="G164" s="82"/>
      <c r="H164" s="34"/>
      <c r="I164" s="34"/>
      <c r="J164" s="34"/>
      <c r="K164" s="34"/>
      <c r="L164" s="34"/>
      <c r="M164" s="34"/>
      <c r="N164" s="34"/>
      <c r="O164" s="34"/>
      <c r="P164" s="34"/>
      <c r="Q164" s="139" t="str">
        <f t="shared" si="4"/>
        <v/>
      </c>
    </row>
    <row r="165" spans="1:17" x14ac:dyDescent="0.35">
      <c r="A165" s="70" t="str">
        <f t="shared" si="5"/>
        <v/>
      </c>
      <c r="B165" s="34"/>
      <c r="C165" s="34"/>
      <c r="D165" s="34"/>
      <c r="E165" s="34"/>
      <c r="F165" s="34"/>
      <c r="G165" s="82"/>
      <c r="H165" s="34"/>
      <c r="I165" s="34"/>
      <c r="J165" s="34"/>
      <c r="K165" s="34"/>
      <c r="L165" s="34"/>
      <c r="M165" s="34"/>
      <c r="N165" s="34"/>
      <c r="O165" s="34"/>
      <c r="P165" s="34"/>
      <c r="Q165" s="139" t="str">
        <f t="shared" si="4"/>
        <v/>
      </c>
    </row>
    <row r="166" spans="1:17" x14ac:dyDescent="0.35">
      <c r="A166" s="70" t="str">
        <f t="shared" si="5"/>
        <v/>
      </c>
      <c r="B166" s="34"/>
      <c r="C166" s="34"/>
      <c r="D166" s="34"/>
      <c r="E166" s="34"/>
      <c r="F166" s="34"/>
      <c r="G166" s="82"/>
      <c r="H166" s="34"/>
      <c r="I166" s="34"/>
      <c r="J166" s="34"/>
      <c r="K166" s="34"/>
      <c r="L166" s="34"/>
      <c r="M166" s="34"/>
      <c r="N166" s="34"/>
      <c r="O166" s="34"/>
      <c r="P166" s="34"/>
      <c r="Q166" s="139" t="str">
        <f t="shared" si="4"/>
        <v/>
      </c>
    </row>
    <row r="167" spans="1:17" x14ac:dyDescent="0.35">
      <c r="A167" s="70" t="str">
        <f t="shared" si="5"/>
        <v/>
      </c>
      <c r="B167" s="34"/>
      <c r="C167" s="34"/>
      <c r="D167" s="34"/>
      <c r="E167" s="34"/>
      <c r="F167" s="34"/>
      <c r="G167" s="82"/>
      <c r="H167" s="34"/>
      <c r="I167" s="34"/>
      <c r="J167" s="34"/>
      <c r="K167" s="34"/>
      <c r="L167" s="34"/>
      <c r="M167" s="34"/>
      <c r="N167" s="34"/>
      <c r="O167" s="34"/>
      <c r="P167" s="34"/>
      <c r="Q167" s="139" t="str">
        <f t="shared" si="4"/>
        <v/>
      </c>
    </row>
    <row r="168" spans="1:17" x14ac:dyDescent="0.35">
      <c r="A168" s="70" t="str">
        <f t="shared" si="5"/>
        <v/>
      </c>
      <c r="B168" s="34"/>
      <c r="C168" s="34"/>
      <c r="D168" s="34"/>
      <c r="E168" s="34"/>
      <c r="F168" s="34"/>
      <c r="G168" s="82"/>
      <c r="H168" s="34"/>
      <c r="I168" s="34"/>
      <c r="J168" s="34"/>
      <c r="K168" s="34"/>
      <c r="L168" s="34"/>
      <c r="M168" s="34"/>
      <c r="N168" s="34"/>
      <c r="O168" s="34"/>
      <c r="P168" s="34"/>
      <c r="Q168" s="139" t="str">
        <f t="shared" si="4"/>
        <v/>
      </c>
    </row>
    <row r="169" spans="1:17" x14ac:dyDescent="0.35">
      <c r="A169" s="70" t="str">
        <f t="shared" si="5"/>
        <v/>
      </c>
      <c r="B169" s="34"/>
      <c r="C169" s="34"/>
      <c r="D169" s="34"/>
      <c r="E169" s="34"/>
      <c r="F169" s="34"/>
      <c r="G169" s="82"/>
      <c r="H169" s="34"/>
      <c r="I169" s="34"/>
      <c r="J169" s="34"/>
      <c r="K169" s="34"/>
      <c r="L169" s="34"/>
      <c r="M169" s="34"/>
      <c r="N169" s="34"/>
      <c r="O169" s="34"/>
      <c r="P169" s="34"/>
      <c r="Q169" s="139" t="str">
        <f t="shared" si="4"/>
        <v/>
      </c>
    </row>
    <row r="170" spans="1:17" x14ac:dyDescent="0.35">
      <c r="A170" s="70" t="str">
        <f t="shared" si="5"/>
        <v/>
      </c>
      <c r="B170" s="34"/>
      <c r="C170" s="34"/>
      <c r="D170" s="34"/>
      <c r="E170" s="34"/>
      <c r="F170" s="34"/>
      <c r="G170" s="82"/>
      <c r="H170" s="34"/>
      <c r="I170" s="34"/>
      <c r="J170" s="34"/>
      <c r="K170" s="34"/>
      <c r="L170" s="34"/>
      <c r="M170" s="34"/>
      <c r="N170" s="34"/>
      <c r="O170" s="34"/>
      <c r="P170" s="34"/>
      <c r="Q170" s="139" t="str">
        <f t="shared" si="4"/>
        <v/>
      </c>
    </row>
    <row r="171" spans="1:17" x14ac:dyDescent="0.35">
      <c r="A171" s="70" t="str">
        <f t="shared" si="5"/>
        <v/>
      </c>
      <c r="B171" s="34"/>
      <c r="C171" s="34"/>
      <c r="D171" s="34"/>
      <c r="E171" s="34"/>
      <c r="F171" s="34"/>
      <c r="G171" s="82"/>
      <c r="H171" s="34"/>
      <c r="I171" s="34"/>
      <c r="J171" s="34"/>
      <c r="K171" s="34"/>
      <c r="L171" s="34"/>
      <c r="M171" s="34"/>
      <c r="N171" s="34"/>
      <c r="O171" s="34"/>
      <c r="P171" s="34"/>
      <c r="Q171" s="139" t="str">
        <f t="shared" si="4"/>
        <v/>
      </c>
    </row>
    <row r="172" spans="1:17" x14ac:dyDescent="0.35">
      <c r="A172" s="70" t="str">
        <f t="shared" si="5"/>
        <v/>
      </c>
      <c r="B172" s="34"/>
      <c r="C172" s="34"/>
      <c r="D172" s="34"/>
      <c r="E172" s="34"/>
      <c r="F172" s="34"/>
      <c r="G172" s="82"/>
      <c r="H172" s="34"/>
      <c r="I172" s="34"/>
      <c r="J172" s="34"/>
      <c r="K172" s="34"/>
      <c r="L172" s="34"/>
      <c r="M172" s="34"/>
      <c r="N172" s="34"/>
      <c r="O172" s="34"/>
      <c r="P172" s="34"/>
      <c r="Q172" s="139" t="str">
        <f t="shared" si="4"/>
        <v/>
      </c>
    </row>
    <row r="173" spans="1:17" x14ac:dyDescent="0.35">
      <c r="A173" s="70" t="str">
        <f t="shared" si="5"/>
        <v/>
      </c>
      <c r="B173" s="34"/>
      <c r="C173" s="34"/>
      <c r="D173" s="34"/>
      <c r="E173" s="34"/>
      <c r="F173" s="34"/>
      <c r="G173" s="82"/>
      <c r="H173" s="34"/>
      <c r="I173" s="34"/>
      <c r="J173" s="34"/>
      <c r="K173" s="34"/>
      <c r="L173" s="34"/>
      <c r="M173" s="34"/>
      <c r="N173" s="34"/>
      <c r="O173" s="34"/>
      <c r="P173" s="34"/>
      <c r="Q173" s="139" t="str">
        <f t="shared" si="4"/>
        <v/>
      </c>
    </row>
    <row r="174" spans="1:17" x14ac:dyDescent="0.35">
      <c r="A174" s="70" t="str">
        <f t="shared" si="5"/>
        <v/>
      </c>
      <c r="B174" s="34"/>
      <c r="C174" s="34"/>
      <c r="D174" s="34"/>
      <c r="E174" s="34"/>
      <c r="F174" s="34"/>
      <c r="G174" s="82"/>
      <c r="H174" s="34"/>
      <c r="I174" s="34"/>
      <c r="J174" s="34"/>
      <c r="K174" s="34"/>
      <c r="L174" s="34"/>
      <c r="M174" s="34"/>
      <c r="N174" s="34"/>
      <c r="O174" s="34"/>
      <c r="P174" s="34"/>
      <c r="Q174" s="139" t="str">
        <f t="shared" si="4"/>
        <v/>
      </c>
    </row>
    <row r="175" spans="1:17" x14ac:dyDescent="0.35">
      <c r="A175" s="70" t="str">
        <f t="shared" si="5"/>
        <v/>
      </c>
      <c r="B175" s="34"/>
      <c r="C175" s="34"/>
      <c r="D175" s="34"/>
      <c r="E175" s="34"/>
      <c r="F175" s="34"/>
      <c r="G175" s="82"/>
      <c r="H175" s="34"/>
      <c r="I175" s="34"/>
      <c r="J175" s="34"/>
      <c r="K175" s="34"/>
      <c r="L175" s="34"/>
      <c r="M175" s="34"/>
      <c r="N175" s="34"/>
      <c r="O175" s="34"/>
      <c r="P175" s="34"/>
      <c r="Q175" s="139" t="str">
        <f t="shared" si="4"/>
        <v/>
      </c>
    </row>
    <row r="176" spans="1:17" x14ac:dyDescent="0.35">
      <c r="A176" s="70" t="str">
        <f t="shared" si="5"/>
        <v/>
      </c>
      <c r="B176" s="34"/>
      <c r="C176" s="34"/>
      <c r="D176" s="34"/>
      <c r="E176" s="34"/>
      <c r="F176" s="34"/>
      <c r="G176" s="82"/>
      <c r="H176" s="34"/>
      <c r="I176" s="34"/>
      <c r="J176" s="34"/>
      <c r="K176" s="34"/>
      <c r="L176" s="34"/>
      <c r="M176" s="34"/>
      <c r="N176" s="34"/>
      <c r="O176" s="34"/>
      <c r="P176" s="34"/>
      <c r="Q176" s="139" t="str">
        <f t="shared" si="4"/>
        <v/>
      </c>
    </row>
    <row r="177" spans="1:17" x14ac:dyDescent="0.35">
      <c r="A177" s="70" t="str">
        <f t="shared" si="5"/>
        <v/>
      </c>
      <c r="B177" s="34"/>
      <c r="C177" s="34"/>
      <c r="D177" s="34"/>
      <c r="E177" s="34"/>
      <c r="F177" s="34"/>
      <c r="G177" s="82"/>
      <c r="H177" s="34"/>
      <c r="I177" s="34"/>
      <c r="J177" s="34"/>
      <c r="K177" s="34"/>
      <c r="L177" s="34"/>
      <c r="M177" s="34"/>
      <c r="N177" s="34"/>
      <c r="O177" s="34"/>
      <c r="P177" s="34"/>
      <c r="Q177" s="139" t="str">
        <f t="shared" si="4"/>
        <v/>
      </c>
    </row>
    <row r="178" spans="1:17" x14ac:dyDescent="0.35">
      <c r="A178" s="70" t="str">
        <f t="shared" si="5"/>
        <v/>
      </c>
      <c r="B178" s="34"/>
      <c r="C178" s="34"/>
      <c r="D178" s="34"/>
      <c r="E178" s="34"/>
      <c r="F178" s="34"/>
      <c r="G178" s="82"/>
      <c r="H178" s="34"/>
      <c r="I178" s="34"/>
      <c r="J178" s="34"/>
      <c r="K178" s="34"/>
      <c r="L178" s="34"/>
      <c r="M178" s="34"/>
      <c r="N178" s="34"/>
      <c r="O178" s="34"/>
      <c r="P178" s="34"/>
      <c r="Q178" s="139" t="str">
        <f t="shared" si="4"/>
        <v/>
      </c>
    </row>
    <row r="179" spans="1:17" x14ac:dyDescent="0.35">
      <c r="A179" s="70" t="str">
        <f t="shared" si="5"/>
        <v/>
      </c>
      <c r="B179" s="34"/>
      <c r="C179" s="34"/>
      <c r="D179" s="34"/>
      <c r="E179" s="34"/>
      <c r="F179" s="34"/>
      <c r="G179" s="82"/>
      <c r="H179" s="34"/>
      <c r="I179" s="34"/>
      <c r="J179" s="34"/>
      <c r="K179" s="34"/>
      <c r="L179" s="34"/>
      <c r="M179" s="34"/>
      <c r="N179" s="34"/>
      <c r="O179" s="34"/>
      <c r="P179" s="34"/>
      <c r="Q179" s="139" t="str">
        <f t="shared" si="4"/>
        <v/>
      </c>
    </row>
    <row r="180" spans="1:17" x14ac:dyDescent="0.35">
      <c r="A180" s="70" t="str">
        <f t="shared" si="5"/>
        <v/>
      </c>
      <c r="B180" s="34"/>
      <c r="C180" s="34"/>
      <c r="D180" s="34"/>
      <c r="E180" s="34"/>
      <c r="F180" s="34"/>
      <c r="G180" s="82"/>
      <c r="H180" s="34"/>
      <c r="I180" s="34"/>
      <c r="J180" s="34"/>
      <c r="K180" s="34"/>
      <c r="L180" s="34"/>
      <c r="M180" s="34"/>
      <c r="N180" s="34"/>
      <c r="O180" s="34"/>
      <c r="P180" s="34"/>
      <c r="Q180" s="139" t="str">
        <f t="shared" si="4"/>
        <v/>
      </c>
    </row>
    <row r="181" spans="1:17" x14ac:dyDescent="0.35">
      <c r="A181" s="70" t="str">
        <f t="shared" si="5"/>
        <v/>
      </c>
      <c r="B181" s="34"/>
      <c r="C181" s="34"/>
      <c r="D181" s="34"/>
      <c r="E181" s="34"/>
      <c r="F181" s="34"/>
      <c r="G181" s="82"/>
      <c r="H181" s="34"/>
      <c r="I181" s="34"/>
      <c r="J181" s="34"/>
      <c r="K181" s="34"/>
      <c r="L181" s="34"/>
      <c r="M181" s="34"/>
      <c r="N181" s="34"/>
      <c r="O181" s="34"/>
      <c r="P181" s="34"/>
      <c r="Q181" s="139" t="str">
        <f t="shared" si="4"/>
        <v/>
      </c>
    </row>
    <row r="182" spans="1:17" x14ac:dyDescent="0.35">
      <c r="A182" s="70" t="str">
        <f t="shared" si="5"/>
        <v/>
      </c>
      <c r="B182" s="34"/>
      <c r="C182" s="34"/>
      <c r="D182" s="34"/>
      <c r="E182" s="34"/>
      <c r="F182" s="34"/>
      <c r="G182" s="82"/>
      <c r="H182" s="34"/>
      <c r="I182" s="34"/>
      <c r="J182" s="34"/>
      <c r="K182" s="34"/>
      <c r="L182" s="34"/>
      <c r="M182" s="34"/>
      <c r="N182" s="34"/>
      <c r="O182" s="34"/>
      <c r="P182" s="34"/>
      <c r="Q182" s="139" t="str">
        <f t="shared" si="4"/>
        <v/>
      </c>
    </row>
    <row r="183" spans="1:17" x14ac:dyDescent="0.35">
      <c r="A183" s="70" t="str">
        <f t="shared" si="5"/>
        <v/>
      </c>
      <c r="B183" s="34"/>
      <c r="C183" s="34"/>
      <c r="D183" s="34"/>
      <c r="E183" s="34"/>
      <c r="F183" s="34"/>
      <c r="G183" s="82"/>
      <c r="H183" s="34"/>
      <c r="I183" s="34"/>
      <c r="J183" s="34"/>
      <c r="K183" s="34"/>
      <c r="L183" s="34"/>
      <c r="M183" s="34"/>
      <c r="N183" s="34"/>
      <c r="O183" s="34"/>
      <c r="P183" s="34"/>
      <c r="Q183" s="139" t="str">
        <f t="shared" si="4"/>
        <v/>
      </c>
    </row>
    <row r="184" spans="1:17" x14ac:dyDescent="0.35">
      <c r="A184" s="70" t="str">
        <f t="shared" si="5"/>
        <v/>
      </c>
      <c r="B184" s="34"/>
      <c r="C184" s="34"/>
      <c r="D184" s="34"/>
      <c r="E184" s="34"/>
      <c r="F184" s="34"/>
      <c r="G184" s="82"/>
      <c r="H184" s="34"/>
      <c r="I184" s="34"/>
      <c r="J184" s="34"/>
      <c r="K184" s="34"/>
      <c r="L184" s="34"/>
      <c r="M184" s="34"/>
      <c r="N184" s="34"/>
      <c r="O184" s="34"/>
      <c r="P184" s="34"/>
      <c r="Q184" s="139" t="str">
        <f t="shared" si="4"/>
        <v/>
      </c>
    </row>
    <row r="185" spans="1:17" x14ac:dyDescent="0.35">
      <c r="A185" s="70" t="str">
        <f t="shared" si="5"/>
        <v/>
      </c>
      <c r="B185" s="34"/>
      <c r="C185" s="34"/>
      <c r="D185" s="34"/>
      <c r="E185" s="34"/>
      <c r="F185" s="34"/>
      <c r="G185" s="82"/>
      <c r="H185" s="34"/>
      <c r="I185" s="34"/>
      <c r="J185" s="34"/>
      <c r="K185" s="34"/>
      <c r="L185" s="34"/>
      <c r="M185" s="34"/>
      <c r="N185" s="34"/>
      <c r="O185" s="34"/>
      <c r="P185" s="34"/>
      <c r="Q185" s="139" t="str">
        <f t="shared" si="4"/>
        <v/>
      </c>
    </row>
    <row r="186" spans="1:17" x14ac:dyDescent="0.35">
      <c r="A186" s="70" t="str">
        <f t="shared" si="5"/>
        <v/>
      </c>
      <c r="B186" s="34"/>
      <c r="C186" s="34"/>
      <c r="D186" s="34"/>
      <c r="E186" s="34"/>
      <c r="F186" s="34"/>
      <c r="G186" s="82"/>
      <c r="H186" s="34"/>
      <c r="I186" s="34"/>
      <c r="J186" s="34"/>
      <c r="K186" s="34"/>
      <c r="L186" s="34"/>
      <c r="M186" s="34"/>
      <c r="N186" s="34"/>
      <c r="O186" s="34"/>
      <c r="P186" s="34"/>
      <c r="Q186" s="139" t="str">
        <f t="shared" si="4"/>
        <v/>
      </c>
    </row>
    <row r="187" spans="1:17" x14ac:dyDescent="0.35">
      <c r="A187" s="70" t="str">
        <f t="shared" si="5"/>
        <v/>
      </c>
      <c r="B187" s="34"/>
      <c r="C187" s="34"/>
      <c r="D187" s="34"/>
      <c r="E187" s="34"/>
      <c r="F187" s="34"/>
      <c r="G187" s="82"/>
      <c r="H187" s="34"/>
      <c r="I187" s="34"/>
      <c r="J187" s="34"/>
      <c r="K187" s="34"/>
      <c r="L187" s="34"/>
      <c r="M187" s="34"/>
      <c r="N187" s="34"/>
      <c r="O187" s="34"/>
      <c r="P187" s="34"/>
      <c r="Q187" s="139" t="str">
        <f t="shared" si="4"/>
        <v/>
      </c>
    </row>
    <row r="188" spans="1:17" x14ac:dyDescent="0.35">
      <c r="A188" s="70" t="str">
        <f t="shared" si="5"/>
        <v/>
      </c>
      <c r="B188" s="34"/>
      <c r="C188" s="34"/>
      <c r="D188" s="34"/>
      <c r="E188" s="34"/>
      <c r="F188" s="34"/>
      <c r="G188" s="82"/>
      <c r="H188" s="34"/>
      <c r="I188" s="34"/>
      <c r="J188" s="34"/>
      <c r="K188" s="34"/>
      <c r="L188" s="34"/>
      <c r="M188" s="34"/>
      <c r="N188" s="34"/>
      <c r="O188" s="34"/>
      <c r="P188" s="34"/>
      <c r="Q188" s="139" t="str">
        <f t="shared" si="4"/>
        <v/>
      </c>
    </row>
    <row r="189" spans="1:17" x14ac:dyDescent="0.35">
      <c r="A189" s="70" t="str">
        <f t="shared" si="5"/>
        <v/>
      </c>
      <c r="B189" s="34"/>
      <c r="C189" s="34"/>
      <c r="D189" s="34"/>
      <c r="E189" s="34"/>
      <c r="F189" s="34"/>
      <c r="G189" s="82"/>
      <c r="H189" s="34"/>
      <c r="I189" s="34"/>
      <c r="J189" s="34"/>
      <c r="K189" s="34"/>
      <c r="L189" s="34"/>
      <c r="M189" s="34"/>
      <c r="N189" s="34"/>
      <c r="O189" s="34"/>
      <c r="P189" s="34"/>
      <c r="Q189" s="139" t="str">
        <f t="shared" si="4"/>
        <v/>
      </c>
    </row>
    <row r="190" spans="1:17" x14ac:dyDescent="0.35">
      <c r="A190" s="70" t="str">
        <f t="shared" si="5"/>
        <v/>
      </c>
      <c r="B190" s="34"/>
      <c r="C190" s="34"/>
      <c r="D190" s="34"/>
      <c r="E190" s="34"/>
      <c r="F190" s="34"/>
      <c r="G190" s="82"/>
      <c r="H190" s="34"/>
      <c r="I190" s="34"/>
      <c r="J190" s="34"/>
      <c r="K190" s="34"/>
      <c r="L190" s="34"/>
      <c r="M190" s="34"/>
      <c r="N190" s="34"/>
      <c r="O190" s="34"/>
      <c r="P190" s="34"/>
      <c r="Q190" s="139" t="str">
        <f t="shared" si="4"/>
        <v/>
      </c>
    </row>
    <row r="191" spans="1:17" x14ac:dyDescent="0.35">
      <c r="A191" s="70" t="str">
        <f t="shared" si="5"/>
        <v/>
      </c>
      <c r="B191" s="34"/>
      <c r="C191" s="34"/>
      <c r="D191" s="34"/>
      <c r="E191" s="34"/>
      <c r="F191" s="34"/>
      <c r="G191" s="82"/>
      <c r="H191" s="34"/>
      <c r="I191" s="34"/>
      <c r="J191" s="34"/>
      <c r="K191" s="34"/>
      <c r="L191" s="34"/>
      <c r="M191" s="34"/>
      <c r="N191" s="34"/>
      <c r="O191" s="34"/>
      <c r="P191" s="34"/>
      <c r="Q191" s="139" t="str">
        <f t="shared" si="4"/>
        <v/>
      </c>
    </row>
    <row r="192" spans="1:17" x14ac:dyDescent="0.35">
      <c r="A192" s="70" t="str">
        <f t="shared" si="5"/>
        <v/>
      </c>
      <c r="B192" s="34"/>
      <c r="C192" s="34"/>
      <c r="D192" s="34"/>
      <c r="E192" s="34"/>
      <c r="F192" s="34"/>
      <c r="G192" s="82"/>
      <c r="H192" s="34"/>
      <c r="I192" s="34"/>
      <c r="J192" s="34"/>
      <c r="K192" s="34"/>
      <c r="L192" s="34"/>
      <c r="M192" s="34"/>
      <c r="N192" s="34"/>
      <c r="O192" s="34"/>
      <c r="P192" s="34"/>
      <c r="Q192" s="139" t="str">
        <f t="shared" si="4"/>
        <v/>
      </c>
    </row>
    <row r="193" spans="1:17" x14ac:dyDescent="0.35">
      <c r="A193" s="70" t="str">
        <f t="shared" si="5"/>
        <v/>
      </c>
      <c r="B193" s="34"/>
      <c r="C193" s="34"/>
      <c r="D193" s="34"/>
      <c r="E193" s="34"/>
      <c r="F193" s="34"/>
      <c r="G193" s="82"/>
      <c r="H193" s="34"/>
      <c r="I193" s="34"/>
      <c r="J193" s="34"/>
      <c r="K193" s="34"/>
      <c r="L193" s="34"/>
      <c r="M193" s="34"/>
      <c r="N193" s="34"/>
      <c r="O193" s="34"/>
      <c r="P193" s="34"/>
      <c r="Q193" s="139" t="str">
        <f t="shared" si="4"/>
        <v/>
      </c>
    </row>
    <row r="194" spans="1:17" x14ac:dyDescent="0.35">
      <c r="A194" s="70" t="str">
        <f t="shared" si="5"/>
        <v/>
      </c>
      <c r="B194" s="34"/>
      <c r="C194" s="34"/>
      <c r="D194" s="34"/>
      <c r="E194" s="34"/>
      <c r="F194" s="34"/>
      <c r="G194" s="82"/>
      <c r="H194" s="34"/>
      <c r="I194" s="34"/>
      <c r="J194" s="34"/>
      <c r="K194" s="34"/>
      <c r="L194" s="34"/>
      <c r="M194" s="34"/>
      <c r="N194" s="34"/>
      <c r="O194" s="34"/>
      <c r="P194" s="34"/>
      <c r="Q194" s="139" t="str">
        <f t="shared" si="4"/>
        <v/>
      </c>
    </row>
    <row r="195" spans="1:17" x14ac:dyDescent="0.35">
      <c r="A195" s="70" t="str">
        <f t="shared" si="5"/>
        <v/>
      </c>
      <c r="B195" s="34"/>
      <c r="C195" s="34"/>
      <c r="D195" s="34"/>
      <c r="E195" s="34"/>
      <c r="F195" s="34"/>
      <c r="G195" s="82"/>
      <c r="H195" s="34"/>
      <c r="I195" s="34"/>
      <c r="J195" s="34"/>
      <c r="K195" s="34"/>
      <c r="L195" s="34"/>
      <c r="M195" s="34"/>
      <c r="N195" s="34"/>
      <c r="O195" s="34"/>
      <c r="P195" s="34"/>
      <c r="Q195" s="139" t="str">
        <f t="shared" si="4"/>
        <v/>
      </c>
    </row>
    <row r="196" spans="1:17" x14ac:dyDescent="0.35">
      <c r="A196" s="70" t="str">
        <f t="shared" si="5"/>
        <v/>
      </c>
      <c r="B196" s="34"/>
      <c r="C196" s="34"/>
      <c r="D196" s="34"/>
      <c r="E196" s="34"/>
      <c r="F196" s="34"/>
      <c r="G196" s="82"/>
      <c r="H196" s="34"/>
      <c r="I196" s="34"/>
      <c r="J196" s="34"/>
      <c r="K196" s="34"/>
      <c r="L196" s="34"/>
      <c r="M196" s="34"/>
      <c r="N196" s="34"/>
      <c r="O196" s="34"/>
      <c r="P196" s="34"/>
      <c r="Q196" s="139" t="str">
        <f t="shared" si="4"/>
        <v/>
      </c>
    </row>
    <row r="197" spans="1:17" x14ac:dyDescent="0.35">
      <c r="A197" s="70" t="str">
        <f t="shared" si="5"/>
        <v/>
      </c>
      <c r="B197" s="34"/>
      <c r="C197" s="34"/>
      <c r="D197" s="34"/>
      <c r="E197" s="34"/>
      <c r="F197" s="34"/>
      <c r="G197" s="82"/>
      <c r="H197" s="34"/>
      <c r="I197" s="34"/>
      <c r="J197" s="34"/>
      <c r="K197" s="34"/>
      <c r="L197" s="34"/>
      <c r="M197" s="34"/>
      <c r="N197" s="34"/>
      <c r="O197" s="34"/>
      <c r="P197" s="34"/>
      <c r="Q197" s="139" t="str">
        <f t="shared" si="4"/>
        <v/>
      </c>
    </row>
    <row r="198" spans="1:17" x14ac:dyDescent="0.35">
      <c r="A198" s="70" t="str">
        <f t="shared" si="5"/>
        <v/>
      </c>
      <c r="B198" s="34"/>
      <c r="C198" s="34"/>
      <c r="D198" s="34"/>
      <c r="E198" s="34"/>
      <c r="F198" s="34"/>
      <c r="G198" s="82"/>
      <c r="H198" s="34"/>
      <c r="I198" s="34"/>
      <c r="J198" s="34"/>
      <c r="K198" s="34"/>
      <c r="L198" s="34"/>
      <c r="M198" s="34"/>
      <c r="N198" s="34"/>
      <c r="O198" s="34"/>
      <c r="P198" s="34"/>
      <c r="Q198" s="139" t="str">
        <f t="shared" si="4"/>
        <v/>
      </c>
    </row>
    <row r="199" spans="1:17" x14ac:dyDescent="0.35">
      <c r="A199" s="70" t="str">
        <f t="shared" si="5"/>
        <v/>
      </c>
      <c r="B199" s="34"/>
      <c r="C199" s="34"/>
      <c r="D199" s="34"/>
      <c r="E199" s="34"/>
      <c r="F199" s="34"/>
      <c r="G199" s="82"/>
      <c r="H199" s="34"/>
      <c r="I199" s="34"/>
      <c r="J199" s="34"/>
      <c r="K199" s="34"/>
      <c r="L199" s="34"/>
      <c r="M199" s="34"/>
      <c r="N199" s="34"/>
      <c r="O199" s="34"/>
      <c r="P199" s="34"/>
      <c r="Q199" s="139" t="str">
        <f t="shared" si="4"/>
        <v/>
      </c>
    </row>
    <row r="200" spans="1:17" x14ac:dyDescent="0.35">
      <c r="A200" s="70" t="str">
        <f t="shared" si="5"/>
        <v/>
      </c>
      <c r="B200" s="34"/>
      <c r="C200" s="34"/>
      <c r="D200" s="34"/>
      <c r="E200" s="34"/>
      <c r="F200" s="34"/>
      <c r="G200" s="82"/>
      <c r="H200" s="34"/>
      <c r="I200" s="34"/>
      <c r="J200" s="34"/>
      <c r="K200" s="34"/>
      <c r="L200" s="34"/>
      <c r="M200" s="34"/>
      <c r="N200" s="34"/>
      <c r="O200" s="34"/>
      <c r="P200" s="34"/>
      <c r="Q200" s="139" t="str">
        <f t="shared" si="4"/>
        <v/>
      </c>
    </row>
    <row r="201" spans="1:17" x14ac:dyDescent="0.35">
      <c r="A201" s="70" t="str">
        <f t="shared" si="5"/>
        <v/>
      </c>
      <c r="B201" s="34"/>
      <c r="C201" s="34"/>
      <c r="D201" s="34"/>
      <c r="E201" s="34"/>
      <c r="F201" s="34"/>
      <c r="G201" s="82"/>
      <c r="H201" s="34"/>
      <c r="I201" s="34"/>
      <c r="J201" s="34"/>
      <c r="K201" s="34"/>
      <c r="L201" s="34"/>
      <c r="M201" s="34"/>
      <c r="N201" s="34"/>
      <c r="O201" s="34"/>
      <c r="P201" s="34"/>
      <c r="Q201" s="139" t="str">
        <f t="shared" si="4"/>
        <v/>
      </c>
    </row>
    <row r="202" spans="1:17" x14ac:dyDescent="0.35">
      <c r="A202" s="70" t="str">
        <f t="shared" si="5"/>
        <v/>
      </c>
      <c r="B202" s="34"/>
      <c r="C202" s="34"/>
      <c r="D202" s="34"/>
      <c r="E202" s="34"/>
      <c r="F202" s="34"/>
      <c r="G202" s="82"/>
      <c r="H202" s="34"/>
      <c r="I202" s="34"/>
      <c r="J202" s="34"/>
      <c r="K202" s="34"/>
      <c r="L202" s="34"/>
      <c r="M202" s="34"/>
      <c r="N202" s="34"/>
      <c r="O202" s="34"/>
      <c r="P202" s="34"/>
      <c r="Q202" s="139" t="str">
        <f t="shared" si="4"/>
        <v/>
      </c>
    </row>
    <row r="203" spans="1:17" x14ac:dyDescent="0.35">
      <c r="A203" s="70" t="str">
        <f t="shared" si="5"/>
        <v/>
      </c>
      <c r="B203" s="34"/>
      <c r="C203" s="34"/>
      <c r="D203" s="34"/>
      <c r="E203" s="34"/>
      <c r="F203" s="34"/>
      <c r="G203" s="82"/>
      <c r="H203" s="34"/>
      <c r="I203" s="34"/>
      <c r="J203" s="34"/>
      <c r="K203" s="34"/>
      <c r="L203" s="34"/>
      <c r="M203" s="34"/>
      <c r="N203" s="34"/>
      <c r="O203" s="34"/>
      <c r="P203" s="34"/>
      <c r="Q203" s="139" t="str">
        <f t="shared" si="4"/>
        <v/>
      </c>
    </row>
    <row r="204" spans="1:17" x14ac:dyDescent="0.35">
      <c r="A204" s="70" t="str">
        <f t="shared" si="5"/>
        <v/>
      </c>
      <c r="B204" s="34"/>
      <c r="C204" s="34"/>
      <c r="D204" s="34"/>
      <c r="E204" s="34"/>
      <c r="F204" s="34"/>
      <c r="G204" s="82"/>
      <c r="H204" s="34"/>
      <c r="I204" s="34"/>
      <c r="J204" s="34"/>
      <c r="K204" s="34"/>
      <c r="L204" s="34"/>
      <c r="M204" s="34"/>
      <c r="N204" s="34"/>
      <c r="O204" s="34"/>
      <c r="P204" s="34"/>
      <c r="Q204" s="139" t="str">
        <f t="shared" si="4"/>
        <v/>
      </c>
    </row>
    <row r="205" spans="1:17" x14ac:dyDescent="0.35">
      <c r="A205" s="70" t="str">
        <f t="shared" si="5"/>
        <v/>
      </c>
      <c r="B205" s="34"/>
      <c r="C205" s="34"/>
      <c r="D205" s="34"/>
      <c r="E205" s="34"/>
      <c r="F205" s="34"/>
      <c r="G205" s="82"/>
      <c r="H205" s="34"/>
      <c r="I205" s="34"/>
      <c r="J205" s="34"/>
      <c r="K205" s="34"/>
      <c r="L205" s="34"/>
      <c r="M205" s="34"/>
      <c r="N205" s="34"/>
      <c r="O205" s="34"/>
      <c r="P205" s="34"/>
      <c r="Q205" s="139" t="str">
        <f t="shared" si="4"/>
        <v/>
      </c>
    </row>
    <row r="206" spans="1:17" x14ac:dyDescent="0.35">
      <c r="A206" s="70" t="str">
        <f t="shared" si="5"/>
        <v/>
      </c>
      <c r="B206" s="34"/>
      <c r="C206" s="34"/>
      <c r="D206" s="34"/>
      <c r="E206" s="34"/>
      <c r="F206" s="34"/>
      <c r="G206" s="82"/>
      <c r="H206" s="34"/>
      <c r="I206" s="34"/>
      <c r="J206" s="34"/>
      <c r="K206" s="34"/>
      <c r="L206" s="34"/>
      <c r="M206" s="34"/>
      <c r="N206" s="34"/>
      <c r="O206" s="34"/>
      <c r="P206" s="34"/>
      <c r="Q206" s="139" t="str">
        <f t="shared" si="4"/>
        <v/>
      </c>
    </row>
    <row r="207" spans="1:17" x14ac:dyDescent="0.35">
      <c r="A207" s="70" t="str">
        <f t="shared" si="5"/>
        <v/>
      </c>
      <c r="B207" s="34"/>
      <c r="C207" s="34"/>
      <c r="D207" s="34"/>
      <c r="E207" s="34"/>
      <c r="F207" s="34"/>
      <c r="G207" s="82"/>
      <c r="H207" s="34"/>
      <c r="I207" s="34"/>
      <c r="J207" s="34"/>
      <c r="K207" s="34"/>
      <c r="L207" s="34"/>
      <c r="M207" s="34"/>
      <c r="N207" s="34"/>
      <c r="O207" s="34"/>
      <c r="P207" s="34"/>
      <c r="Q207" s="139" t="str">
        <f t="shared" si="4"/>
        <v/>
      </c>
    </row>
    <row r="208" spans="1:17" x14ac:dyDescent="0.35">
      <c r="A208" s="70" t="str">
        <f t="shared" si="5"/>
        <v/>
      </c>
      <c r="B208" s="34"/>
      <c r="C208" s="34"/>
      <c r="D208" s="34"/>
      <c r="E208" s="34"/>
      <c r="F208" s="34"/>
      <c r="G208" s="82"/>
      <c r="H208" s="34"/>
      <c r="I208" s="34"/>
      <c r="J208" s="34"/>
      <c r="K208" s="34"/>
      <c r="L208" s="34"/>
      <c r="M208" s="34"/>
      <c r="N208" s="34"/>
      <c r="O208" s="34"/>
      <c r="P208" s="34"/>
      <c r="Q208" s="139" t="str">
        <f t="shared" si="4"/>
        <v/>
      </c>
    </row>
    <row r="209" spans="1:17" x14ac:dyDescent="0.35">
      <c r="A209" s="70" t="str">
        <f t="shared" si="5"/>
        <v/>
      </c>
      <c r="B209" s="34"/>
      <c r="C209" s="34"/>
      <c r="D209" s="34"/>
      <c r="E209" s="34"/>
      <c r="F209" s="34"/>
      <c r="G209" s="82"/>
      <c r="H209" s="34"/>
      <c r="I209" s="34"/>
      <c r="J209" s="34"/>
      <c r="K209" s="34"/>
      <c r="L209" s="34"/>
      <c r="M209" s="34"/>
      <c r="N209" s="34"/>
      <c r="O209" s="34"/>
      <c r="P209" s="34"/>
      <c r="Q209" s="139" t="str">
        <f t="shared" si="4"/>
        <v/>
      </c>
    </row>
    <row r="210" spans="1:17" x14ac:dyDescent="0.35">
      <c r="A210" s="70" t="str">
        <f t="shared" si="5"/>
        <v/>
      </c>
      <c r="B210" s="34"/>
      <c r="C210" s="34"/>
      <c r="D210" s="34"/>
      <c r="E210" s="34"/>
      <c r="F210" s="34"/>
      <c r="G210" s="82"/>
      <c r="H210" s="34"/>
      <c r="I210" s="34"/>
      <c r="J210" s="34"/>
      <c r="K210" s="34"/>
      <c r="L210" s="34"/>
      <c r="M210" s="34"/>
      <c r="N210" s="34"/>
      <c r="O210" s="34"/>
      <c r="P210" s="34"/>
      <c r="Q210" s="139" t="str">
        <f t="shared" si="4"/>
        <v/>
      </c>
    </row>
    <row r="211" spans="1:17" x14ac:dyDescent="0.35">
      <c r="A211" s="70" t="str">
        <f t="shared" si="5"/>
        <v/>
      </c>
      <c r="B211" s="34"/>
      <c r="C211" s="34"/>
      <c r="D211" s="34"/>
      <c r="E211" s="34"/>
      <c r="F211" s="34"/>
      <c r="G211" s="82"/>
      <c r="H211" s="34"/>
      <c r="I211" s="34"/>
      <c r="J211" s="34"/>
      <c r="K211" s="34"/>
      <c r="L211" s="34"/>
      <c r="M211" s="34"/>
      <c r="N211" s="34"/>
      <c r="O211" s="34"/>
      <c r="P211" s="34"/>
      <c r="Q211" s="139" t="str">
        <f t="shared" si="4"/>
        <v/>
      </c>
    </row>
    <row r="212" spans="1:17" x14ac:dyDescent="0.35">
      <c r="A212" s="70" t="str">
        <f t="shared" si="5"/>
        <v/>
      </c>
      <c r="B212" s="34"/>
      <c r="C212" s="34"/>
      <c r="D212" s="34"/>
      <c r="E212" s="34"/>
      <c r="F212" s="34"/>
      <c r="G212" s="82"/>
      <c r="H212" s="34"/>
      <c r="I212" s="34"/>
      <c r="J212" s="34"/>
      <c r="K212" s="34"/>
      <c r="L212" s="34"/>
      <c r="M212" s="34"/>
      <c r="N212" s="34"/>
      <c r="O212" s="34"/>
      <c r="P212" s="34"/>
      <c r="Q212" s="139" t="str">
        <f t="shared" si="4"/>
        <v/>
      </c>
    </row>
    <row r="213" spans="1:17" x14ac:dyDescent="0.35">
      <c r="A213" s="70" t="str">
        <f t="shared" si="5"/>
        <v/>
      </c>
      <c r="B213" s="34"/>
      <c r="C213" s="34"/>
      <c r="D213" s="34"/>
      <c r="E213" s="34"/>
      <c r="F213" s="34"/>
      <c r="G213" s="82"/>
      <c r="H213" s="34"/>
      <c r="I213" s="34"/>
      <c r="J213" s="34"/>
      <c r="K213" s="34"/>
      <c r="L213" s="34"/>
      <c r="M213" s="34"/>
      <c r="N213" s="34"/>
      <c r="O213" s="34"/>
      <c r="P213" s="34"/>
      <c r="Q213" s="139" t="str">
        <f t="shared" si="4"/>
        <v/>
      </c>
    </row>
    <row r="214" spans="1:17" x14ac:dyDescent="0.35">
      <c r="A214" s="70" t="str">
        <f t="shared" si="5"/>
        <v/>
      </c>
      <c r="B214" s="34"/>
      <c r="C214" s="34"/>
      <c r="D214" s="34"/>
      <c r="E214" s="34"/>
      <c r="F214" s="34"/>
      <c r="G214" s="82"/>
      <c r="H214" s="34"/>
      <c r="I214" s="34"/>
      <c r="J214" s="34"/>
      <c r="K214" s="34"/>
      <c r="L214" s="34"/>
      <c r="M214" s="34"/>
      <c r="N214" s="34"/>
      <c r="O214" s="34"/>
      <c r="P214" s="34"/>
      <c r="Q214" s="139" t="str">
        <f t="shared" si="4"/>
        <v/>
      </c>
    </row>
    <row r="215" spans="1:17" x14ac:dyDescent="0.35">
      <c r="A215" s="70" t="str">
        <f t="shared" si="5"/>
        <v/>
      </c>
      <c r="B215" s="34"/>
      <c r="C215" s="34"/>
      <c r="D215" s="34"/>
      <c r="E215" s="34"/>
      <c r="F215" s="34"/>
      <c r="G215" s="82"/>
      <c r="H215" s="34"/>
      <c r="I215" s="34"/>
      <c r="J215" s="34"/>
      <c r="K215" s="34"/>
      <c r="L215" s="34"/>
      <c r="M215" s="34"/>
      <c r="N215" s="34"/>
      <c r="O215" s="34"/>
      <c r="P215" s="34"/>
      <c r="Q215" s="139" t="str">
        <f t="shared" si="4"/>
        <v/>
      </c>
    </row>
    <row r="216" spans="1:17" x14ac:dyDescent="0.35">
      <c r="A216" s="70" t="str">
        <f t="shared" si="5"/>
        <v/>
      </c>
      <c r="B216" s="34"/>
      <c r="C216" s="34"/>
      <c r="D216" s="34"/>
      <c r="E216" s="34"/>
      <c r="F216" s="34"/>
      <c r="G216" s="82"/>
      <c r="H216" s="34"/>
      <c r="I216" s="34"/>
      <c r="J216" s="34"/>
      <c r="K216" s="34"/>
      <c r="L216" s="34"/>
      <c r="M216" s="34"/>
      <c r="N216" s="34"/>
      <c r="O216" s="34"/>
      <c r="P216" s="34"/>
      <c r="Q216" s="139" t="str">
        <f t="shared" ref="Q216:Q223" si="6">IF(AND(OR(B216="In",B216="Import"),OR(C216="ETOH",C216="BIODSL",C216="RAFAT",C216="VEGOIL")),$R$12,IF(AND(OR(B216="Out",B216="Export"),OR(C216="ETOH",C216="BIODSL",C216="RAFAT",C216="VEGOIL")),$R$13,""))</f>
        <v/>
      </c>
    </row>
    <row r="217" spans="1:17" x14ac:dyDescent="0.35">
      <c r="A217" s="70" t="str">
        <f t="shared" si="5"/>
        <v/>
      </c>
      <c r="B217" s="34"/>
      <c r="C217" s="34"/>
      <c r="D217" s="34"/>
      <c r="E217" s="34"/>
      <c r="F217" s="34"/>
      <c r="G217" s="82"/>
      <c r="H217" s="34"/>
      <c r="I217" s="34"/>
      <c r="J217" s="34"/>
      <c r="K217" s="34"/>
      <c r="L217" s="34"/>
      <c r="M217" s="34"/>
      <c r="N217" s="34"/>
      <c r="O217" s="34"/>
      <c r="P217" s="34"/>
      <c r="Q217" s="139" t="str">
        <f t="shared" si="6"/>
        <v/>
      </c>
    </row>
    <row r="218" spans="1:17" x14ac:dyDescent="0.35">
      <c r="A218" s="70" t="str">
        <f t="shared" si="5"/>
        <v/>
      </c>
      <c r="B218" s="34"/>
      <c r="C218" s="34"/>
      <c r="D218" s="34"/>
      <c r="E218" s="34"/>
      <c r="F218" s="34"/>
      <c r="G218" s="82"/>
      <c r="H218" s="34"/>
      <c r="I218" s="34"/>
      <c r="J218" s="34"/>
      <c r="K218" s="34"/>
      <c r="L218" s="34"/>
      <c r="M218" s="34"/>
      <c r="N218" s="34"/>
      <c r="O218" s="34"/>
      <c r="P218" s="34"/>
      <c r="Q218" s="139" t="str">
        <f t="shared" si="6"/>
        <v/>
      </c>
    </row>
    <row r="219" spans="1:17" x14ac:dyDescent="0.35">
      <c r="A219" s="70" t="str">
        <f t="shared" si="5"/>
        <v/>
      </c>
      <c r="B219" s="34"/>
      <c r="C219" s="34"/>
      <c r="D219" s="34"/>
      <c r="E219" s="34"/>
      <c r="F219" s="34"/>
      <c r="G219" s="82"/>
      <c r="H219" s="34"/>
      <c r="I219" s="34"/>
      <c r="J219" s="34"/>
      <c r="K219" s="34"/>
      <c r="L219" s="34"/>
      <c r="M219" s="34"/>
      <c r="N219" s="34"/>
      <c r="O219" s="34"/>
      <c r="P219" s="34"/>
      <c r="Q219" s="139" t="str">
        <f t="shared" si="6"/>
        <v/>
      </c>
    </row>
    <row r="220" spans="1:17" x14ac:dyDescent="0.35">
      <c r="A220" s="70" t="str">
        <f t="shared" si="5"/>
        <v/>
      </c>
      <c r="B220" s="34"/>
      <c r="C220" s="34"/>
      <c r="D220" s="34"/>
      <c r="E220" s="34"/>
      <c r="F220" s="34"/>
      <c r="G220" s="82"/>
      <c r="H220" s="34"/>
      <c r="I220" s="34"/>
      <c r="J220" s="34"/>
      <c r="K220" s="34"/>
      <c r="L220" s="34"/>
      <c r="M220" s="34"/>
      <c r="N220" s="34"/>
      <c r="O220" s="34"/>
      <c r="P220" s="34"/>
      <c r="Q220" s="139" t="str">
        <f t="shared" si="6"/>
        <v/>
      </c>
    </row>
    <row r="221" spans="1:17" x14ac:dyDescent="0.35">
      <c r="A221" s="70" t="str">
        <f t="shared" si="5"/>
        <v/>
      </c>
      <c r="B221" s="34"/>
      <c r="C221" s="34"/>
      <c r="D221" s="34"/>
      <c r="E221" s="34"/>
      <c r="F221" s="34"/>
      <c r="G221" s="82"/>
      <c r="H221" s="34"/>
      <c r="I221" s="34"/>
      <c r="J221" s="34"/>
      <c r="K221" s="34"/>
      <c r="L221" s="34"/>
      <c r="M221" s="34"/>
      <c r="N221" s="34"/>
      <c r="O221" s="34"/>
      <c r="P221" s="34"/>
      <c r="Q221" s="139" t="str">
        <f t="shared" si="6"/>
        <v/>
      </c>
    </row>
    <row r="222" spans="1:17" x14ac:dyDescent="0.35">
      <c r="A222" s="70" t="str">
        <f>IF(COUNTA(B222:P222)&gt;0,IF(ISERROR(1+A221),"-",(1+A221)),"")</f>
        <v/>
      </c>
      <c r="B222" s="34"/>
      <c r="C222" s="34"/>
      <c r="D222" s="34"/>
      <c r="E222" s="34"/>
      <c r="F222" s="34"/>
      <c r="G222" s="82"/>
      <c r="H222" s="34"/>
      <c r="I222" s="34"/>
      <c r="J222" s="34"/>
      <c r="K222" s="34"/>
      <c r="L222" s="34"/>
      <c r="M222" s="34"/>
      <c r="N222" s="34"/>
      <c r="O222" s="34"/>
      <c r="P222" s="34"/>
      <c r="Q222" s="139" t="str">
        <f t="shared" si="6"/>
        <v/>
      </c>
    </row>
    <row r="223" spans="1:17" x14ac:dyDescent="0.35">
      <c r="A223" s="70" t="str">
        <f>IF(COUNTA(B223:P223)&gt;0,IF(ISERROR(1+A222),"-",(1+A222)),"")</f>
        <v/>
      </c>
      <c r="B223" s="34"/>
      <c r="C223" s="34"/>
      <c r="D223" s="34"/>
      <c r="E223" s="34"/>
      <c r="F223" s="34"/>
      <c r="G223" s="82"/>
      <c r="H223" s="34"/>
      <c r="I223" s="34"/>
      <c r="J223" s="34"/>
      <c r="K223" s="34"/>
      <c r="L223" s="34"/>
      <c r="M223" s="34"/>
      <c r="N223" s="34"/>
      <c r="O223" s="34"/>
      <c r="P223" s="34"/>
      <c r="Q223" s="139" t="str">
        <f t="shared" si="6"/>
        <v/>
      </c>
    </row>
  </sheetData>
  <sheetProtection algorithmName="SHA-512" hashValue="jDW+T5IUyK7N8SY67u9c+/SbRGu+IAVpRHvnUTA2n9WtssXWHxV137cZhR2LK5qp4Gw07c9sv7BSFB4BkpUD1Q==" saltValue="U2qWB/MboxP75m6JEcIC0A==" spinCount="100000" sheet="1" objects="1" scenarios="1"/>
  <mergeCells count="18">
    <mergeCell ref="B6:F6"/>
    <mergeCell ref="B19:H19"/>
    <mergeCell ref="B20:H20"/>
    <mergeCell ref="A22:A23"/>
    <mergeCell ref="B22:B23"/>
    <mergeCell ref="D22:D23"/>
    <mergeCell ref="E22:E23"/>
    <mergeCell ref="F22:F23"/>
    <mergeCell ref="G22:G23"/>
    <mergeCell ref="H22:H23"/>
    <mergeCell ref="O22:O23"/>
    <mergeCell ref="P22:P23"/>
    <mergeCell ref="I22:I23"/>
    <mergeCell ref="J22:J23"/>
    <mergeCell ref="K22:K23"/>
    <mergeCell ref="L22:L23"/>
    <mergeCell ref="M22:M23"/>
    <mergeCell ref="N22:N23"/>
  </mergeCells>
  <conditionalFormatting sqref="I24:P223">
    <cfRule type="expression" dxfId="10" priority="6" stopIfTrue="1">
      <formula>$H24&lt;&gt;"Yes"</formula>
    </cfRule>
  </conditionalFormatting>
  <conditionalFormatting sqref="B24:H223">
    <cfRule type="expression" dxfId="9" priority="4" stopIfTrue="1">
      <formula>$R$7=0</formula>
    </cfRule>
  </conditionalFormatting>
  <conditionalFormatting sqref="F18">
    <cfRule type="expression" dxfId="8" priority="1" stopIfTrue="1">
      <formula>$R$22&lt;&gt;1</formula>
    </cfRule>
  </conditionalFormatting>
  <dataValidations xWindow="634" yWindow="615" count="17">
    <dataValidation type="list" allowBlank="1" showInputMessage="1" showErrorMessage="1" errorTitle="Invalid Entry" error="Use the drop-down menu to select 'Yes' or 'No'." promptTitle="Calculation Method 2" prompt="Select 'Yes' if Calculation Method 2 is used; Select 'No' if Calculation Method 2 is not used." sqref="H24:H223" xr:uid="{00000000-0002-0000-0100-000000000000}">
      <formula1>"Yes, No"</formula1>
    </dataValidation>
    <dataValidation type="list" allowBlank="1" showInputMessage="1" showErrorMessage="1" errorTitle="Invalid Entry" error="Use the drop-down menu to select appropriate response." promptTitle="Input or Output" prompt="For producers, select &quot;In&quot; if the product is entering the facility or &quot;Out&quot; if the product is leaving the facility.  For importer/exporter facilities, select &quot;Import&quot; if the product is being imported or &quot;Export&quot; if the product is being exported." sqref="B24:B223" xr:uid="{00000000-0002-0000-0100-000001000000}">
      <formula1>INDIRECT($R$8)</formula1>
    </dataValidation>
    <dataValidation type="decimal" allowBlank="1" showInputMessage="1" showErrorMessage="1" errorTitle="Invalid Entry" error="Entered value must be between 0 and 100." promptTitle="Percent Fossil Fuel based" prompt="Enter the percent of the product that is fossil fuel-based.  For example, enter '0' for biomass feedstock and enter '100' for products that were not produced by blending a fossil fuel-based product with a biomass feedstock." sqref="F24:F223" xr:uid="{00000000-0002-0000-0100-000002000000}">
      <formula1>0</formula1>
      <formula2>100</formula2>
    </dataValidation>
    <dataValidation type="whole" operator="greaterThanOrEqual" allowBlank="1" showInputMessage="1" showErrorMessage="1" errorTitle="Invalid Entry" error="Entered value must be greater than or equal to zero." promptTitle="Number of Samples" prompt="Enter number of samples collected according to 98.394(c) for use in Calculation Method 2." sqref="I24:I223" xr:uid="{00000000-0002-0000-0100-000003000000}">
      <formula1>0</formula1>
    </dataValidation>
    <dataValidation allowBlank="1" showInputMessage="1" errorTitle="Invalid Entry" error="Use the drop-down menu to select 'Yes' or 'No'." promptTitle="Method Used" prompt="Enter standard method used to test carbon share for Calculation Method 2." sqref="L24:L223" xr:uid="{00000000-0002-0000-0100-000004000000}"/>
    <dataValidation type="decimal" operator="greaterThanOrEqual" allowBlank="1" showInputMessage="1" showErrorMessage="1" errorTitle="Invalid Entry" error="Entered value must be greater than or equal to zero." promptTitle="CO2 Emission Factor" prompt="Enter CO2 emission factor for Calculation Method 2." sqref="M24:M223" xr:uid="{00000000-0002-0000-0100-000005000000}">
      <formula1>0</formula1>
    </dataValidation>
    <dataValidation type="list" allowBlank="1" showInputMessage="1" showErrorMessage="1" errorTitle="Invalid Entry" error="Use the drop-down menu to select appropriate response." promptTitle="Product Name Code" prompt="Select Product Name Code corresponding to products listed on Table MM-1 and Table MM-2. (Refer to &quot;5. Tables MM-1 and MM-2&quot;.)" sqref="C24:C223" xr:uid="{00000000-0002-0000-0100-000006000000}">
      <formula1>Products</formula1>
    </dataValidation>
    <dataValidation type="list" allowBlank="1" showInputMessage="1" showErrorMessage="1" errorTitle="Invalid Entry" error="Use the drop-down menu to select appropriate response." promptTitle="Unit of Measure" prompt="Select unit of measure for the Product Annual Quantity: barrels (BBL) or metric tons (MT)" sqref="D24:D223" xr:uid="{00000000-0002-0000-0100-000007000000}">
      <formula1>"BBL, MT"</formula1>
    </dataValidation>
    <dataValidation type="decimal" operator="greaterThanOrEqual" allowBlank="1" showInputMessage="1" showErrorMessage="1" errorTitle="Invalid Entry" error="Entered value must be greater than or equal to zero." promptTitle="Annual CO2 Emissions" prompt="Enter annual CO2 emissions in metric tons (MT) that would result from complete combustion or oxidation of the product.  This should not include CO2 emissions resulting from individual components reported in &quot;4. Blended Products.&quot;" sqref="G24:G223" xr:uid="{00000000-0002-0000-0100-000008000000}">
      <formula1>0</formula1>
    </dataValidation>
    <dataValidation type="decimal" operator="greaterThanOrEqual" allowBlank="1" showInputMessage="1" showErrorMessage="1" errorTitle="Invalid Entry" error="Entered value must be greater than or equal to zero." promptTitle="Product Annual Quantity" prompt="Enter the quantity of the product in the units specified. This quantity should include any quantities reported in &quot;4. Blended Products&quot; that have the same product name reported in this worksheet." sqref="E24:E223" xr:uid="{00000000-0002-0000-0100-000009000000}">
      <formula1>0</formula1>
    </dataValidation>
    <dataValidation allowBlank="1" showInputMessage="1" errorTitle="Invalid Entry" error="Use the drop-down menu to select 'Yes' or 'No'." promptTitle="Method Used" prompt="Enter sampling standard method used for Calculation Method 2." sqref="J24:J223" xr:uid="{00000000-0002-0000-0100-00000A000000}"/>
    <dataValidation type="decimal" allowBlank="1" showInputMessage="1" showErrorMessage="1" errorTitle="Invalid Entry" error="Entered value must be between 0 and 100." promptTitle="Carbon Share" prompt="Enter the carbon share test results (mass %) for Calculation Method 2." sqref="K24:K223" xr:uid="{00000000-0002-0000-0100-00000B000000}">
      <formula1>0</formula1>
      <formula2>100</formula2>
    </dataValidation>
    <dataValidation allowBlank="1" showInputMessage="1" errorTitle="Invalid Entry" error="Use the drop-down menu to select 'Yes' or 'No'." promptTitle="Method Used" prompt="Enter standard method used to test density for Calculation Method 2." sqref="P24:P223" xr:uid="{00000000-0002-0000-0100-00000C000000}"/>
    <dataValidation type="decimal" operator="greaterThanOrEqual" allowBlank="1" showInputMessage="1" showErrorMessage="1" errorTitle="Invalid Entry" error="Entered value must be greater than or equal to zero." promptTitle="Density test result" prompt="Enter density test results in units of metric tons per barrel for Calculation Method 2." sqref="O24:O223" xr:uid="{00000000-0002-0000-0100-00000D000000}">
      <formula1>0</formula1>
    </dataValidation>
    <dataValidation type="list" allowBlank="1" showInputMessage="1" showErrorMessage="1" errorTitle="Invalid Entry" error="Use the drop-down menu to select appropriate response." promptTitle="Unit of Measure" prompt="Select unit of measure for the emission factor for Calculation Method 2: metric tons CO2 per barrel, or metric tons CO2 per metric ton of product." sqref="N24:N223" xr:uid="{00000000-0002-0000-0100-00000E000000}">
      <formula1>"MT CO2/BBL, MT CO2/MT"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C12:C13 B9 B3 B5" xr:uid="{00000000-0002-0000-0100-00000F000000}"/>
    <dataValidation type="list" allowBlank="1" showInputMessage="1" showErrorMessage="1" prompt="Select &quot;Yes&quot; if you are reporting optional procedures for blended products that do not contain biomass per the requirements of 98.393(i); Select &quot;No&quot; if you are not reporting optional procedures for blended products that do not contain biomass" sqref="E15" xr:uid="{00000000-0002-0000-0100-000010000000}">
      <formula1>"Yes,No"</formula1>
    </dataValidation>
  </dataValidations>
  <hyperlinks>
    <hyperlink ref="C12" r:id="rId1" xr:uid="{00000000-0004-0000-0100-000000000000}"/>
    <hyperlink ref="C13" r:id="rId2" xr:uid="{00000000-0004-0000-0100-000001000000}"/>
    <hyperlink ref="B4" location="'Facility Details'!A1" display="Back to Facility Details" xr:uid="{00000000-0004-0000-0100-000002000000}"/>
    <hyperlink ref="C22" location="'Tables MM-1 and MM-2'!A1" display="Click for List of Products" xr:uid="{00000000-0004-0000-0100-000003000000}"/>
    <hyperlink ref="F18" r:id="rId3" xr:uid="{00000000-0004-0000-0100-000004000000}"/>
  </hyperlinks>
  <pageMargins left="0.7" right="0.7" top="0.75" bottom="0.75" header="0.3" footer="0.3"/>
  <pageSetup scale="49" fitToWidth="2"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R25"/>
  <sheetViews>
    <sheetView showGridLines="0" zoomScale="85" zoomScaleNormal="85" workbookViewId="0"/>
  </sheetViews>
  <sheetFormatPr defaultRowHeight="14.5" x14ac:dyDescent="0.35"/>
  <cols>
    <col min="2" max="2" width="29.54296875" customWidth="1"/>
    <col min="3" max="3" width="25.08984375" customWidth="1"/>
    <col min="4" max="4" width="24.453125" customWidth="1"/>
    <col min="5" max="6" width="25.90625" customWidth="1"/>
    <col min="7" max="7" width="19.54296875" customWidth="1"/>
    <col min="8" max="8" width="28.08984375" customWidth="1"/>
    <col min="18" max="18" width="9.08984375" style="83" hidden="1" customWidth="1"/>
  </cols>
  <sheetData>
    <row r="2" spans="2:18" x14ac:dyDescent="0.35">
      <c r="B2" s="1" t="str">
        <f>'Facility Details'!C2</f>
        <v>Subpart LL - Suppliers of Coal-based Liquid Fuels</v>
      </c>
    </row>
    <row r="3" spans="2:18" ht="20" x14ac:dyDescent="0.35">
      <c r="B3" s="21" t="s">
        <v>22</v>
      </c>
      <c r="C3" s="1"/>
      <c r="D3" s="1"/>
      <c r="E3" s="22"/>
      <c r="F3" s="23"/>
    </row>
    <row r="4" spans="2:18" x14ac:dyDescent="0.35">
      <c r="B4" s="131" t="s">
        <v>239</v>
      </c>
      <c r="C4" s="24"/>
      <c r="E4" s="25"/>
      <c r="F4" s="25"/>
    </row>
    <row r="5" spans="2:18" x14ac:dyDescent="0.35">
      <c r="B5" s="50" t="s">
        <v>1</v>
      </c>
      <c r="C5" s="27"/>
      <c r="D5" s="27"/>
      <c r="E5" s="27"/>
      <c r="F5" s="28"/>
    </row>
    <row r="6" spans="2:18" x14ac:dyDescent="0.35">
      <c r="B6" s="166" t="s">
        <v>127</v>
      </c>
      <c r="C6" s="167"/>
      <c r="D6" s="167"/>
      <c r="E6" s="167"/>
      <c r="F6" s="168"/>
      <c r="R6" s="83" t="s">
        <v>92</v>
      </c>
    </row>
    <row r="7" spans="2:18" x14ac:dyDescent="0.35">
      <c r="B7" s="60" t="s">
        <v>210</v>
      </c>
      <c r="C7" s="48"/>
      <c r="D7" s="48"/>
      <c r="E7" s="48"/>
      <c r="F7" s="49"/>
      <c r="R7" s="83">
        <f>'Facility Details'!D22</f>
        <v>0</v>
      </c>
    </row>
    <row r="8" spans="2:18" s="72" customFormat="1" x14ac:dyDescent="0.35">
      <c r="B8" s="60" t="s">
        <v>116</v>
      </c>
      <c r="C8" s="61"/>
      <c r="D8" s="61"/>
      <c r="E8" s="61"/>
      <c r="F8" s="55"/>
      <c r="R8" s="83" t="s">
        <v>114</v>
      </c>
    </row>
    <row r="9" spans="2:18" x14ac:dyDescent="0.35">
      <c r="B9" s="44" t="s">
        <v>88</v>
      </c>
      <c r="C9" s="45"/>
      <c r="D9" s="45"/>
      <c r="E9" s="45"/>
      <c r="F9" s="46"/>
    </row>
    <row r="10" spans="2:18" x14ac:dyDescent="0.35">
      <c r="B10" s="51" t="s">
        <v>3</v>
      </c>
      <c r="C10" s="52"/>
      <c r="D10" s="52"/>
      <c r="E10" s="52"/>
      <c r="F10" s="53"/>
    </row>
    <row r="11" spans="2:18" x14ac:dyDescent="0.35">
      <c r="B11" s="56" t="str">
        <f>'Facility Details'!C8</f>
        <v>R.03</v>
      </c>
      <c r="C11" s="54"/>
      <c r="D11" s="54"/>
      <c r="E11" s="54"/>
      <c r="F11" s="55" t="str">
        <f>'Facility Details'!H8</f>
        <v>Updated: 01/08/2025</v>
      </c>
    </row>
    <row r="12" spans="2:18" x14ac:dyDescent="0.35">
      <c r="B12" s="26" t="s">
        <v>4</v>
      </c>
      <c r="C12" s="27"/>
      <c r="D12" s="27"/>
      <c r="E12" s="27"/>
      <c r="F12" s="28"/>
    </row>
    <row r="13" spans="2:18" x14ac:dyDescent="0.35">
      <c r="B13" s="8" t="s">
        <v>126</v>
      </c>
      <c r="C13" s="132" t="s">
        <v>251</v>
      </c>
      <c r="D13" s="31"/>
      <c r="E13" s="31"/>
      <c r="F13" s="42"/>
    </row>
    <row r="14" spans="2:18" x14ac:dyDescent="0.35">
      <c r="B14" s="10" t="s">
        <v>5</v>
      </c>
      <c r="C14" s="133" t="s">
        <v>250</v>
      </c>
      <c r="D14" s="32"/>
      <c r="E14" s="32"/>
      <c r="F14" s="43"/>
    </row>
    <row r="15" spans="2:18" x14ac:dyDescent="0.35">
      <c r="B15" s="25"/>
      <c r="C15" s="25"/>
      <c r="D15" s="25"/>
      <c r="E15" s="25"/>
      <c r="F15" s="25"/>
    </row>
    <row r="16" spans="2:18" x14ac:dyDescent="0.35">
      <c r="B16" s="25"/>
      <c r="C16" s="29"/>
      <c r="D16" s="30"/>
      <c r="E16" s="30"/>
      <c r="F16" s="30"/>
    </row>
    <row r="17" spans="2:18" x14ac:dyDescent="0.35">
      <c r="B17" s="41"/>
      <c r="C17" s="135" t="str">
        <f>IF($R$7=0,$R$8,"")</f>
        <v>NOTE:  You must select the type of facility on the Facility Details tab before completing this form.</v>
      </c>
      <c r="D17" s="41"/>
      <c r="E17" s="41"/>
      <c r="F17" s="41"/>
    </row>
    <row r="18" spans="2:18" ht="69.900000000000006" customHeight="1" x14ac:dyDescent="0.35">
      <c r="B18" s="122" t="s">
        <v>238</v>
      </c>
      <c r="C18" s="96" t="s">
        <v>226</v>
      </c>
      <c r="D18" s="96" t="s">
        <v>227</v>
      </c>
      <c r="E18" s="96" t="s">
        <v>228</v>
      </c>
    </row>
    <row r="19" spans="2:18" s="18" customFormat="1" ht="23.25" customHeight="1" x14ac:dyDescent="0.35">
      <c r="B19" s="87" t="s">
        <v>128</v>
      </c>
      <c r="C19" s="82"/>
      <c r="D19" s="34"/>
      <c r="E19" s="34"/>
      <c r="F19"/>
      <c r="G19"/>
      <c r="H19"/>
      <c r="R19" s="85"/>
    </row>
    <row r="20" spans="2:18" s="18" customFormat="1" ht="23.25" customHeight="1" x14ac:dyDescent="0.35">
      <c r="B20" s="87" t="s">
        <v>111</v>
      </c>
      <c r="C20" s="82"/>
      <c r="D20" s="79"/>
      <c r="E20" s="79"/>
      <c r="F20"/>
      <c r="G20"/>
      <c r="H20"/>
      <c r="R20" s="85"/>
    </row>
    <row r="21" spans="2:18" ht="23.25" customHeight="1" x14ac:dyDescent="0.35">
      <c r="B21" s="87" t="s">
        <v>112</v>
      </c>
      <c r="C21" s="82"/>
      <c r="D21" s="79"/>
      <c r="E21" s="79"/>
    </row>
    <row r="22" spans="2:18" x14ac:dyDescent="0.35">
      <c r="B22" s="41"/>
      <c r="C22" s="41"/>
      <c r="D22" s="41"/>
      <c r="E22" s="41"/>
      <c r="F22" s="41"/>
    </row>
    <row r="23" spans="2:18" x14ac:dyDescent="0.35">
      <c r="C23" s="35"/>
      <c r="E23" s="35"/>
      <c r="F23" s="35"/>
      <c r="I23" s="35"/>
    </row>
    <row r="24" spans="2:18" x14ac:dyDescent="0.35">
      <c r="B24" s="41"/>
    </row>
    <row r="25" spans="2:18" x14ac:dyDescent="0.35">
      <c r="E25" s="78"/>
    </row>
  </sheetData>
  <sheetProtection algorithmName="SHA-512" hashValue="69DlMGhG7ZD358pWih99S4U9DemqetMH41NTlj/F6/bq0RVTSP0I7vDKg4MwTtX5Na3Q1/C0CX5Ke4poa8hLiA==" saltValue="bg8bOlCW3ee0YC+1lguPSg==" spinCount="100000" sheet="1" objects="1" scenarios="1"/>
  <mergeCells count="1">
    <mergeCell ref="B6:F6"/>
  </mergeCells>
  <conditionalFormatting sqref="B19">
    <cfRule type="expression" dxfId="7" priority="7" stopIfTrue="1">
      <formula>$R$7="Importer / Exporter"</formula>
    </cfRule>
  </conditionalFormatting>
  <conditionalFormatting sqref="B20:B21">
    <cfRule type="expression" dxfId="6" priority="5" stopIfTrue="1">
      <formula>$R$7="Refinery"</formula>
    </cfRule>
  </conditionalFormatting>
  <conditionalFormatting sqref="C19:E19">
    <cfRule type="expression" dxfId="5" priority="4" stopIfTrue="1">
      <formula>OR($R$7="Importer / Exporter",$R$7=0)</formula>
    </cfRule>
  </conditionalFormatting>
  <conditionalFormatting sqref="C20:C21">
    <cfRule type="expression" dxfId="4" priority="2" stopIfTrue="1">
      <formula>OR($R$7="Refinery",$R$7=0)</formula>
    </cfRule>
  </conditionalFormatting>
  <dataValidations xWindow="329" yWindow="642" count="7">
    <dataValidation type="decimal" operator="greaterThanOrEqual" allowBlank="1" showInputMessage="1" showErrorMessage="1" errorTitle="Invalid Entry" error="Entered value must be greater than or equal to zero." promptTitle="Annual CO2 Quantity" prompt="Enter annual CO2 emissions in metric tons (MT) that would result from complete combustion or oxidation of all products using 98.393(e) for importers and exporters.  Include blended products reported on &quot;4.  Blended Products.&quot;" sqref="C20:C21" xr:uid="{00000000-0002-0000-0200-000000000000}">
      <formula1>0</formula1>
    </dataValidation>
    <dataValidation type="list" allowBlank="1" showInputMessage="1" showErrorMessage="1" errorTitle="Invalid Entry" error="Use the drop-down menu to select appropriate response." promptTitle="Unit of Measure" prompt="This is applicable only to producers. Select unit of measure for bulk NGLs received: barrel (BBL) or metric tons (MT)." sqref="E19" xr:uid="{00000000-0002-0000-0200-000001000000}">
      <formula1>"BBL, MT"</formula1>
    </dataValidation>
    <dataValidation type="decimal" operator="greaterThanOrEqual" allowBlank="1" showInputMessage="1" showErrorMessage="1" errorTitle="Invalid Entry" error="Entered value must be greater than or equal to zero." promptTitle="NGL Received" prompt="This is applicable only for producers.  Enter bulk NGL product quantity received for processing in units specified." sqref="D19" xr:uid="{00000000-0002-0000-0200-000002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5 B10 C13:C14 B3 B12" xr:uid="{00000000-0002-0000-0200-000003000000}"/>
    <dataValidation type="decimal" operator="greaterThanOrEqual" allowBlank="1" showInputMessage="1" showErrorMessage="1" errorTitle="Invalid Entry" error="Entered value must be greater than or equal to zero." promptTitle="Annual CO2 Quantity" prompt="Enter annual CO2 emissions in metric tons (MT) that would result from complete combustion or oxidation of all products using 98.393(d) for producers.  Include blended products reported on &quot;4.  Blended Products.&quot;" sqref="C19" xr:uid="{00000000-0002-0000-0200-000004000000}">
      <formula1>0</formula1>
    </dataValidation>
    <dataValidation type="decimal" operator="greaterThanOrEqual" allowBlank="1" showInputMessage="1" showErrorMessage="1" errorTitle="Invalid Entry" error="Entered value must be greater than or equal to zero." promptTitle="NGL Received" prompt="This is applicable only for producers.  " sqref="D20:D21" xr:uid="{00000000-0002-0000-0200-000005000000}">
      <formula1>0</formula1>
    </dataValidation>
    <dataValidation allowBlank="1" showInputMessage="1" showErrorMessage="1" errorTitle="Invalid Entry" error="Use the drop-down menu to select appropriate response." promptTitle="Unit of Measure" prompt="This is applicable only to producers. " sqref="E20:E21" xr:uid="{00000000-0002-0000-0200-000006000000}"/>
  </dataValidations>
  <hyperlinks>
    <hyperlink ref="C13" r:id="rId1" xr:uid="{00000000-0004-0000-0200-000000000000}"/>
    <hyperlink ref="C14" r:id="rId2" xr:uid="{00000000-0004-0000-0200-000001000000}"/>
    <hyperlink ref="B4" location="'Facility Details'!A1" display="Back to Facility Details" xr:uid="{00000000-0004-0000-0200-000002000000}"/>
  </hyperlinks>
  <pageMargins left="0.7" right="0.7" top="0.75" bottom="0.75" header="0.3" footer="0.3"/>
  <pageSetup scale="4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Y151"/>
  <sheetViews>
    <sheetView showGridLines="0" zoomScale="85" zoomScaleNormal="85" workbookViewId="0"/>
  </sheetViews>
  <sheetFormatPr defaultRowHeight="14.5" x14ac:dyDescent="0.35"/>
  <cols>
    <col min="2" max="2" width="37.90625" customWidth="1"/>
    <col min="3" max="3" width="29.453125" customWidth="1"/>
    <col min="4" max="4" width="22.453125" customWidth="1"/>
    <col min="5" max="5" width="19.08984375" customWidth="1"/>
    <col min="6" max="6" width="31.54296875" customWidth="1"/>
    <col min="7" max="7" width="27.453125" customWidth="1"/>
    <col min="8" max="8" width="23.453125" customWidth="1"/>
    <col min="9" max="9" width="6.453125" customWidth="1"/>
    <col min="10" max="10" width="49.36328125" customWidth="1"/>
    <col min="11" max="16" width="14.90625" customWidth="1"/>
    <col min="18" max="19" width="17.54296875" style="83" hidden="1" customWidth="1"/>
    <col min="21" max="26" width="25.54296875" customWidth="1"/>
  </cols>
  <sheetData>
    <row r="2" spans="2:18" x14ac:dyDescent="0.35">
      <c r="B2" s="1" t="str">
        <f>'Facility Details'!C2</f>
        <v>Subpart LL - Suppliers of Coal-based Liquid Fuels</v>
      </c>
    </row>
    <row r="3" spans="2:18" ht="19" x14ac:dyDescent="0.35">
      <c r="B3" s="21" t="s">
        <v>13</v>
      </c>
      <c r="C3" s="1"/>
      <c r="D3" s="1"/>
      <c r="E3" s="22"/>
      <c r="F3" s="23"/>
      <c r="R3" s="83" t="s">
        <v>92</v>
      </c>
    </row>
    <row r="4" spans="2:18" x14ac:dyDescent="0.35">
      <c r="B4" s="131" t="s">
        <v>239</v>
      </c>
      <c r="C4" s="24"/>
      <c r="E4" s="25"/>
      <c r="R4" s="83">
        <f>'Facility Details'!D22</f>
        <v>0</v>
      </c>
    </row>
    <row r="5" spans="2:18" x14ac:dyDescent="0.35">
      <c r="B5" s="51" t="s">
        <v>1</v>
      </c>
      <c r="C5" s="52"/>
      <c r="D5" s="52"/>
      <c r="E5" s="52"/>
      <c r="F5" s="52"/>
      <c r="G5" s="52"/>
      <c r="H5" s="53"/>
      <c r="R5" s="83">
        <f>IF(R4="Importer / Exporter", "ImpExp",R4)</f>
        <v>0</v>
      </c>
    </row>
    <row r="6" spans="2:18" ht="15" customHeight="1" x14ac:dyDescent="0.35">
      <c r="B6" s="171" t="s">
        <v>211</v>
      </c>
      <c r="C6" s="172"/>
      <c r="D6" s="172"/>
      <c r="E6" s="172"/>
      <c r="F6" s="172"/>
      <c r="G6" s="172"/>
      <c r="H6" s="173"/>
      <c r="R6" s="83" t="s">
        <v>114</v>
      </c>
    </row>
    <row r="7" spans="2:18" x14ac:dyDescent="0.35">
      <c r="B7" s="171" t="s">
        <v>117</v>
      </c>
      <c r="C7" s="172"/>
      <c r="D7" s="172"/>
      <c r="E7" s="172"/>
      <c r="F7" s="172"/>
      <c r="G7" s="172"/>
      <c r="H7" s="173"/>
    </row>
    <row r="8" spans="2:18" x14ac:dyDescent="0.35">
      <c r="B8" s="171" t="s">
        <v>118</v>
      </c>
      <c r="C8" s="172"/>
      <c r="D8" s="172"/>
      <c r="E8" s="172"/>
      <c r="F8" s="172"/>
      <c r="G8" s="172"/>
      <c r="H8" s="173"/>
    </row>
    <row r="9" spans="2:18" x14ac:dyDescent="0.35">
      <c r="B9" s="171" t="s">
        <v>119</v>
      </c>
      <c r="C9" s="172"/>
      <c r="D9" s="172"/>
      <c r="E9" s="172"/>
      <c r="F9" s="172"/>
      <c r="G9" s="172"/>
      <c r="H9" s="173"/>
    </row>
    <row r="10" spans="2:18" x14ac:dyDescent="0.35">
      <c r="B10" s="171" t="s">
        <v>89</v>
      </c>
      <c r="C10" s="172"/>
      <c r="D10" s="172"/>
      <c r="E10" s="172"/>
      <c r="F10" s="172"/>
      <c r="G10" s="172"/>
      <c r="H10" s="173"/>
    </row>
    <row r="11" spans="2:18" x14ac:dyDescent="0.35">
      <c r="B11" s="51" t="s">
        <v>3</v>
      </c>
      <c r="C11" s="52"/>
      <c r="D11" s="52"/>
      <c r="E11" s="52"/>
      <c r="F11" s="52"/>
      <c r="G11" s="52"/>
      <c r="H11" s="53"/>
    </row>
    <row r="12" spans="2:18" x14ac:dyDescent="0.35">
      <c r="B12" s="56" t="str">
        <f>'Facility Details'!C8</f>
        <v>R.03</v>
      </c>
      <c r="C12" s="61"/>
      <c r="D12" s="61"/>
      <c r="E12" s="61"/>
      <c r="F12" s="61" t="str">
        <f>'Facility Details'!H8</f>
        <v>Updated: 01/08/2025</v>
      </c>
      <c r="G12" s="11"/>
      <c r="H12" s="63"/>
    </row>
    <row r="13" spans="2:18" x14ac:dyDescent="0.35">
      <c r="B13" s="51" t="s">
        <v>4</v>
      </c>
      <c r="C13" s="52"/>
      <c r="D13" s="52"/>
      <c r="E13" s="52"/>
      <c r="F13" s="52"/>
      <c r="G13" s="52"/>
      <c r="H13" s="53"/>
    </row>
    <row r="14" spans="2:18" ht="14.4" customHeight="1" x14ac:dyDescent="0.35">
      <c r="B14" s="8" t="s">
        <v>126</v>
      </c>
      <c r="C14" s="132" t="s">
        <v>251</v>
      </c>
      <c r="D14" s="31"/>
      <c r="E14" s="31"/>
      <c r="F14" s="31"/>
      <c r="G14" s="31"/>
      <c r="H14" s="42"/>
    </row>
    <row r="15" spans="2:18" ht="15" customHeight="1" x14ac:dyDescent="0.35">
      <c r="B15" s="10" t="s">
        <v>5</v>
      </c>
      <c r="C15" s="133" t="s">
        <v>250</v>
      </c>
      <c r="D15" s="32"/>
      <c r="E15" s="32"/>
      <c r="F15" s="32"/>
      <c r="G15" s="32"/>
      <c r="H15" s="43"/>
    </row>
    <row r="16" spans="2:18" ht="14.4" customHeight="1" x14ac:dyDescent="0.35">
      <c r="B16" s="25"/>
      <c r="C16" s="25"/>
      <c r="D16" s="25"/>
      <c r="E16" s="25"/>
      <c r="F16" s="25"/>
    </row>
    <row r="17" spans="1:19" s="88" customFormat="1" ht="14.4" customHeight="1" x14ac:dyDescent="0.35">
      <c r="B17" s="90" t="s">
        <v>124</v>
      </c>
      <c r="C17" s="25"/>
      <c r="D17" s="25"/>
      <c r="E17" s="129" t="str">
        <f>IF('Aggregate Products'!E15=0,"",'Aggregate Products'!E15)</f>
        <v/>
      </c>
      <c r="F17" s="25" t="str">
        <f>IF($R$55=1,R56,"")</f>
        <v/>
      </c>
      <c r="R17" s="83"/>
      <c r="S17" s="83"/>
    </row>
    <row r="18" spans="1:19" s="88" customFormat="1" ht="14.4" customHeight="1" x14ac:dyDescent="0.35">
      <c r="B18" s="92" t="s">
        <v>123</v>
      </c>
      <c r="C18" s="25"/>
      <c r="D18" s="25"/>
      <c r="F18" s="25" t="str">
        <f>IF($R$55=1,R57,"")</f>
        <v/>
      </c>
      <c r="R18" s="83"/>
      <c r="S18" s="83"/>
    </row>
    <row r="19" spans="1:19" s="88" customFormat="1" ht="14.4" customHeight="1" x14ac:dyDescent="0.35">
      <c r="B19" s="25"/>
      <c r="C19" s="25"/>
      <c r="D19" s="25"/>
      <c r="F19" s="25" t="str">
        <f>IF($R$55=1,R58,"")</f>
        <v/>
      </c>
      <c r="R19" s="83"/>
      <c r="S19" s="83"/>
    </row>
    <row r="20" spans="1:19" x14ac:dyDescent="0.35">
      <c r="F20" s="94" t="s">
        <v>249</v>
      </c>
    </row>
    <row r="21" spans="1:19" ht="29.25" customHeight="1" x14ac:dyDescent="0.35">
      <c r="B21" s="140" t="str">
        <f>IF(ISERROR(MATCH("-",A26:A45,0)),"",IF(MATCH("-",A26:A45,0)&gt;0,R53,""))</f>
        <v/>
      </c>
      <c r="D21" s="30"/>
      <c r="E21" s="30"/>
      <c r="F21" s="93"/>
    </row>
    <row r="22" spans="1:19" s="72" customFormat="1" ht="18.75" customHeight="1" x14ac:dyDescent="0.35">
      <c r="B22" s="141" t="str">
        <f>IF(R4=0,R6,"")</f>
        <v>NOTE:  You must select the type of facility on the Facility Details tab before completing this form.</v>
      </c>
      <c r="D22" s="30"/>
      <c r="E22" s="30"/>
      <c r="R22" s="83"/>
      <c r="S22" s="83"/>
    </row>
    <row r="23" spans="1:19" ht="24" customHeight="1" x14ac:dyDescent="0.35">
      <c r="A23" s="175" t="s">
        <v>120</v>
      </c>
      <c r="B23" s="176"/>
      <c r="C23" s="176"/>
      <c r="D23" s="176"/>
      <c r="E23" s="176"/>
      <c r="F23" s="177"/>
      <c r="G23" s="126"/>
      <c r="H23" s="126"/>
    </row>
    <row r="24" spans="1:19" s="76" customFormat="1" ht="21" customHeight="1" x14ac:dyDescent="0.35">
      <c r="A24" s="165" t="s">
        <v>107</v>
      </c>
      <c r="B24" s="165" t="s">
        <v>229</v>
      </c>
      <c r="C24" s="165" t="s">
        <v>230</v>
      </c>
      <c r="D24" s="165" t="s">
        <v>231</v>
      </c>
      <c r="E24" s="165" t="s">
        <v>232</v>
      </c>
      <c r="F24" s="165" t="s">
        <v>233</v>
      </c>
      <c r="R24" s="83"/>
      <c r="S24" s="83"/>
    </row>
    <row r="25" spans="1:19" ht="55.5" customHeight="1" x14ac:dyDescent="0.35">
      <c r="A25" s="165"/>
      <c r="B25" s="165"/>
      <c r="C25" s="165"/>
      <c r="D25" s="165"/>
      <c r="E25" s="165"/>
      <c r="F25" s="165"/>
      <c r="R25" s="65" t="s">
        <v>101</v>
      </c>
      <c r="S25" s="65" t="s">
        <v>102</v>
      </c>
    </row>
    <row r="26" spans="1:19" ht="16.5" customHeight="1" x14ac:dyDescent="0.35">
      <c r="A26" s="69" t="str">
        <f>IF(COUNTA(B26:F26)&gt;0,1,"")</f>
        <v/>
      </c>
      <c r="B26" s="34"/>
      <c r="C26" s="34"/>
      <c r="D26" s="34"/>
      <c r="E26" s="82"/>
      <c r="F26" s="34"/>
      <c r="R26" s="65">
        <f>IF(D26&lt;&gt;"",D26,N(0))</f>
        <v>0</v>
      </c>
      <c r="S26" s="66">
        <f>ABS(COUNTIF(R26:R45,0)-COUNTA(ProductStream))</f>
        <v>0</v>
      </c>
    </row>
    <row r="27" spans="1:19" ht="16.5" customHeight="1" x14ac:dyDescent="0.35">
      <c r="A27" s="69" t="str">
        <f t="shared" ref="A27:A45" si="0">IF(COUNTA(B27:F27)&gt;0,IF(ISERROR(1+A26),"-",(1+A26)),"")</f>
        <v/>
      </c>
      <c r="B27" s="34"/>
      <c r="C27" s="34"/>
      <c r="D27" s="34"/>
      <c r="E27" s="82"/>
      <c r="F27" s="34"/>
      <c r="R27" s="65">
        <f t="shared" ref="R27:R45" si="1">IF(D27&lt;&gt;"",D27,N(0))</f>
        <v>0</v>
      </c>
      <c r="S27" s="67"/>
    </row>
    <row r="28" spans="1:19" ht="14.4" customHeight="1" x14ac:dyDescent="0.35">
      <c r="A28" s="69" t="str">
        <f t="shared" si="0"/>
        <v/>
      </c>
      <c r="B28" s="34"/>
      <c r="C28" s="34"/>
      <c r="D28" s="34"/>
      <c r="E28" s="82"/>
      <c r="F28" s="34"/>
      <c r="R28" s="65">
        <f t="shared" si="1"/>
        <v>0</v>
      </c>
      <c r="S28" s="67"/>
    </row>
    <row r="29" spans="1:19" x14ac:dyDescent="0.35">
      <c r="A29" s="69" t="str">
        <f t="shared" si="0"/>
        <v/>
      </c>
      <c r="B29" s="34"/>
      <c r="C29" s="34"/>
      <c r="D29" s="34"/>
      <c r="E29" s="82"/>
      <c r="F29" s="34"/>
      <c r="R29" s="65">
        <f t="shared" si="1"/>
        <v>0</v>
      </c>
      <c r="S29" s="67"/>
    </row>
    <row r="30" spans="1:19" x14ac:dyDescent="0.35">
      <c r="A30" s="69" t="str">
        <f t="shared" si="0"/>
        <v/>
      </c>
      <c r="B30" s="34"/>
      <c r="C30" s="34"/>
      <c r="D30" s="34"/>
      <c r="E30" s="82"/>
      <c r="F30" s="34"/>
      <c r="R30" s="65">
        <f t="shared" si="1"/>
        <v>0</v>
      </c>
      <c r="S30" s="67"/>
    </row>
    <row r="31" spans="1:19" x14ac:dyDescent="0.35">
      <c r="A31" s="69" t="str">
        <f t="shared" si="0"/>
        <v/>
      </c>
      <c r="B31" s="34"/>
      <c r="C31" s="34"/>
      <c r="D31" s="34"/>
      <c r="E31" s="82"/>
      <c r="F31" s="34"/>
      <c r="R31" s="65">
        <f t="shared" si="1"/>
        <v>0</v>
      </c>
      <c r="S31" s="67"/>
    </row>
    <row r="32" spans="1:19" x14ac:dyDescent="0.35">
      <c r="A32" s="69" t="str">
        <f t="shared" si="0"/>
        <v/>
      </c>
      <c r="B32" s="34"/>
      <c r="C32" s="34"/>
      <c r="D32" s="34"/>
      <c r="E32" s="82"/>
      <c r="F32" s="34"/>
      <c r="R32" s="65">
        <f t="shared" si="1"/>
        <v>0</v>
      </c>
      <c r="S32" s="67"/>
    </row>
    <row r="33" spans="1:19" x14ac:dyDescent="0.35">
      <c r="A33" s="69" t="str">
        <f t="shared" si="0"/>
        <v/>
      </c>
      <c r="B33" s="34"/>
      <c r="C33" s="34"/>
      <c r="D33" s="34"/>
      <c r="E33" s="82"/>
      <c r="F33" s="34"/>
      <c r="R33" s="65">
        <f t="shared" si="1"/>
        <v>0</v>
      </c>
      <c r="S33" s="67"/>
    </row>
    <row r="34" spans="1:19" x14ac:dyDescent="0.35">
      <c r="A34" s="69" t="str">
        <f t="shared" si="0"/>
        <v/>
      </c>
      <c r="B34" s="34"/>
      <c r="C34" s="34"/>
      <c r="D34" s="34"/>
      <c r="E34" s="82"/>
      <c r="F34" s="34"/>
      <c r="R34" s="65">
        <f t="shared" si="1"/>
        <v>0</v>
      </c>
      <c r="S34" s="67"/>
    </row>
    <row r="35" spans="1:19" x14ac:dyDescent="0.35">
      <c r="A35" s="69" t="str">
        <f t="shared" si="0"/>
        <v/>
      </c>
      <c r="B35" s="34"/>
      <c r="C35" s="34"/>
      <c r="D35" s="34"/>
      <c r="E35" s="82"/>
      <c r="F35" s="34"/>
      <c r="R35" s="65">
        <f t="shared" si="1"/>
        <v>0</v>
      </c>
      <c r="S35" s="67"/>
    </row>
    <row r="36" spans="1:19" x14ac:dyDescent="0.35">
      <c r="A36" s="69" t="str">
        <f t="shared" si="0"/>
        <v/>
      </c>
      <c r="B36" s="34"/>
      <c r="C36" s="34"/>
      <c r="D36" s="34"/>
      <c r="E36" s="82"/>
      <c r="F36" s="34"/>
      <c r="R36" s="65">
        <f t="shared" si="1"/>
        <v>0</v>
      </c>
      <c r="S36" s="67"/>
    </row>
    <row r="37" spans="1:19" x14ac:dyDescent="0.35">
      <c r="A37" s="69" t="str">
        <f t="shared" si="0"/>
        <v/>
      </c>
      <c r="B37" s="34"/>
      <c r="C37" s="34"/>
      <c r="D37" s="34"/>
      <c r="E37" s="82"/>
      <c r="F37" s="34"/>
      <c r="R37" s="65">
        <f t="shared" si="1"/>
        <v>0</v>
      </c>
      <c r="S37" s="67"/>
    </row>
    <row r="38" spans="1:19" x14ac:dyDescent="0.35">
      <c r="A38" s="69" t="str">
        <f t="shared" si="0"/>
        <v/>
      </c>
      <c r="B38" s="34"/>
      <c r="C38" s="34"/>
      <c r="D38" s="34"/>
      <c r="E38" s="82"/>
      <c r="F38" s="34"/>
      <c r="R38" s="65">
        <f t="shared" si="1"/>
        <v>0</v>
      </c>
      <c r="S38" s="67"/>
    </row>
    <row r="39" spans="1:19" x14ac:dyDescent="0.35">
      <c r="A39" s="69" t="str">
        <f t="shared" si="0"/>
        <v/>
      </c>
      <c r="B39" s="34"/>
      <c r="C39" s="34"/>
      <c r="D39" s="34"/>
      <c r="E39" s="82"/>
      <c r="F39" s="34"/>
      <c r="R39" s="65">
        <f t="shared" si="1"/>
        <v>0</v>
      </c>
      <c r="S39" s="67"/>
    </row>
    <row r="40" spans="1:19" x14ac:dyDescent="0.35">
      <c r="A40" s="69" t="str">
        <f t="shared" si="0"/>
        <v/>
      </c>
      <c r="B40" s="34"/>
      <c r="C40" s="34"/>
      <c r="D40" s="34"/>
      <c r="E40" s="82"/>
      <c r="F40" s="34"/>
      <c r="R40" s="65">
        <f t="shared" si="1"/>
        <v>0</v>
      </c>
      <c r="S40" s="67"/>
    </row>
    <row r="41" spans="1:19" x14ac:dyDescent="0.35">
      <c r="A41" s="69" t="str">
        <f t="shared" si="0"/>
        <v/>
      </c>
      <c r="B41" s="34"/>
      <c r="C41" s="34"/>
      <c r="D41" s="34"/>
      <c r="E41" s="82"/>
      <c r="F41" s="34"/>
      <c r="R41" s="65">
        <f t="shared" si="1"/>
        <v>0</v>
      </c>
      <c r="S41" s="67"/>
    </row>
    <row r="42" spans="1:19" x14ac:dyDescent="0.35">
      <c r="A42" s="69" t="str">
        <f t="shared" si="0"/>
        <v/>
      </c>
      <c r="B42" s="34"/>
      <c r="C42" s="34"/>
      <c r="D42" s="34"/>
      <c r="E42" s="82"/>
      <c r="F42" s="34"/>
      <c r="J42" s="64"/>
      <c r="R42" s="65">
        <f t="shared" si="1"/>
        <v>0</v>
      </c>
      <c r="S42" s="67"/>
    </row>
    <row r="43" spans="1:19" x14ac:dyDescent="0.35">
      <c r="A43" s="69" t="str">
        <f t="shared" si="0"/>
        <v/>
      </c>
      <c r="B43" s="34"/>
      <c r="C43" s="34"/>
      <c r="D43" s="34"/>
      <c r="E43" s="82"/>
      <c r="F43" s="34"/>
      <c r="R43" s="65">
        <f t="shared" si="1"/>
        <v>0</v>
      </c>
      <c r="S43" s="67"/>
    </row>
    <row r="44" spans="1:19" x14ac:dyDescent="0.35">
      <c r="A44" s="69" t="str">
        <f t="shared" si="0"/>
        <v/>
      </c>
      <c r="B44" s="34"/>
      <c r="C44" s="34"/>
      <c r="D44" s="34"/>
      <c r="E44" s="82"/>
      <c r="F44" s="34"/>
      <c r="R44" s="65">
        <f t="shared" si="1"/>
        <v>0</v>
      </c>
      <c r="S44" s="67"/>
    </row>
    <row r="45" spans="1:19" x14ac:dyDescent="0.35">
      <c r="A45" s="69" t="str">
        <f t="shared" si="0"/>
        <v/>
      </c>
      <c r="B45" s="34"/>
      <c r="C45" s="34"/>
      <c r="D45" s="34"/>
      <c r="E45" s="82"/>
      <c r="F45" s="34"/>
      <c r="R45" s="65">
        <f t="shared" si="1"/>
        <v>0</v>
      </c>
    </row>
    <row r="46" spans="1:19" x14ac:dyDescent="0.35">
      <c r="B46" s="41"/>
      <c r="C46" s="41"/>
      <c r="D46" s="41"/>
      <c r="E46" s="41"/>
      <c r="F46" s="41"/>
      <c r="G46" s="41"/>
      <c r="H46" s="41"/>
    </row>
    <row r="47" spans="1:19" x14ac:dyDescent="0.35">
      <c r="B47" s="41"/>
      <c r="C47" s="41"/>
      <c r="D47" s="41"/>
      <c r="E47" s="41"/>
      <c r="F47" s="41"/>
      <c r="G47" s="41"/>
      <c r="H47" s="41"/>
    </row>
    <row r="48" spans="1:19" ht="24" customHeight="1" x14ac:dyDescent="0.35">
      <c r="B48" s="145" t="str">
        <f>IF(ISERROR(MATCH("-",A52:A151,0)),"",IF(MATCH("-",A52:A151,0)&gt;0,R53,""))</f>
        <v/>
      </c>
      <c r="C48" s="77"/>
      <c r="D48" s="18"/>
    </row>
    <row r="49" spans="1:25" ht="24" customHeight="1" x14ac:dyDescent="0.35">
      <c r="A49" s="174" t="s">
        <v>20</v>
      </c>
      <c r="B49" s="174"/>
      <c r="C49" s="174"/>
      <c r="D49" s="174"/>
      <c r="E49" s="174"/>
      <c r="F49" s="174"/>
    </row>
    <row r="50" spans="1:25" s="76" customFormat="1" ht="24" customHeight="1" x14ac:dyDescent="0.35">
      <c r="A50" s="193" t="s">
        <v>107</v>
      </c>
      <c r="B50" s="193" t="s">
        <v>231</v>
      </c>
      <c r="C50" s="75" t="s">
        <v>104</v>
      </c>
      <c r="D50" s="193" t="s">
        <v>235</v>
      </c>
      <c r="E50" s="193" t="s">
        <v>236</v>
      </c>
      <c r="F50" s="193" t="s">
        <v>237</v>
      </c>
      <c r="R50" s="83"/>
      <c r="S50" s="83"/>
      <c r="U50"/>
      <c r="V50"/>
      <c r="W50"/>
      <c r="X50"/>
      <c r="Y50"/>
    </row>
    <row r="51" spans="1:25" ht="55.5" customHeight="1" thickBot="1" x14ac:dyDescent="0.4">
      <c r="A51" s="194"/>
      <c r="B51" s="194"/>
      <c r="C51" s="96" t="s">
        <v>234</v>
      </c>
      <c r="D51" s="194"/>
      <c r="E51" s="194"/>
      <c r="F51" s="194"/>
    </row>
    <row r="52" spans="1:25" ht="15" thickBot="1" x14ac:dyDescent="0.4">
      <c r="A52" s="69" t="str">
        <f>IF(COUNTA(B52:F52)&gt;0,1,"")</f>
        <v/>
      </c>
      <c r="B52" s="34"/>
      <c r="C52" s="34"/>
      <c r="D52" s="34"/>
      <c r="E52" s="34"/>
      <c r="F52" s="34"/>
      <c r="H52" s="190" t="s">
        <v>121</v>
      </c>
      <c r="I52" s="191"/>
      <c r="J52" s="192"/>
      <c r="L52" s="11"/>
      <c r="R52" s="84" t="s">
        <v>108</v>
      </c>
    </row>
    <row r="53" spans="1:25" ht="15" customHeight="1" x14ac:dyDescent="0.35">
      <c r="A53" s="69" t="str">
        <f>IF(COUNTA(B53:F53)&gt;0,IF(ISERROR(1+A52),"-",(1+A52)),"")</f>
        <v/>
      </c>
      <c r="B53" s="34"/>
      <c r="C53" s="34"/>
      <c r="D53" s="34"/>
      <c r="E53" s="34"/>
      <c r="F53" s="34"/>
      <c r="H53" s="195" t="s">
        <v>252</v>
      </c>
      <c r="I53" s="196"/>
      <c r="J53" s="197"/>
      <c r="L53" s="144"/>
      <c r="R53" s="83" t="s">
        <v>109</v>
      </c>
    </row>
    <row r="54" spans="1:25" x14ac:dyDescent="0.35">
      <c r="A54" s="69" t="str">
        <f t="shared" ref="A54:A117" si="2">IF(COUNTA(B54:F54)&gt;0,IF(ISERROR(1+A53),"-",(1+A53)),"")</f>
        <v/>
      </c>
      <c r="B54" s="34"/>
      <c r="C54" s="34"/>
      <c r="D54" s="34"/>
      <c r="E54" s="34"/>
      <c r="F54" s="34"/>
      <c r="H54" s="198"/>
      <c r="I54" s="199"/>
      <c r="J54" s="200"/>
      <c r="L54" s="144"/>
      <c r="U54" s="76"/>
      <c r="V54" s="76"/>
      <c r="W54" s="76"/>
      <c r="X54" s="76"/>
      <c r="Y54" s="76"/>
    </row>
    <row r="55" spans="1:25" x14ac:dyDescent="0.35">
      <c r="A55" s="69" t="str">
        <f t="shared" si="2"/>
        <v/>
      </c>
      <c r="B55" s="34"/>
      <c r="C55" s="34"/>
      <c r="D55" s="34"/>
      <c r="E55" s="34"/>
      <c r="F55" s="34"/>
      <c r="H55" s="198"/>
      <c r="I55" s="199"/>
      <c r="J55" s="200"/>
      <c r="L55" s="144"/>
      <c r="R55" s="83">
        <f>'Aggregate Products'!$R$22</f>
        <v>0</v>
      </c>
    </row>
    <row r="56" spans="1:25" x14ac:dyDescent="0.35">
      <c r="A56" s="69" t="str">
        <f t="shared" si="2"/>
        <v/>
      </c>
      <c r="B56" s="34"/>
      <c r="C56" s="34"/>
      <c r="D56" s="34"/>
      <c r="E56" s="34"/>
      <c r="F56" s="34"/>
      <c r="H56" s="198"/>
      <c r="I56" s="199"/>
      <c r="J56" s="200"/>
      <c r="L56" s="144"/>
      <c r="R56" s="67" t="s">
        <v>245</v>
      </c>
    </row>
    <row r="57" spans="1:25" x14ac:dyDescent="0.35">
      <c r="A57" s="69" t="str">
        <f t="shared" si="2"/>
        <v/>
      </c>
      <c r="B57" s="34"/>
      <c r="C57" s="34"/>
      <c r="D57" s="34"/>
      <c r="E57" s="34"/>
      <c r="F57" s="34"/>
      <c r="H57" s="198"/>
      <c r="I57" s="199"/>
      <c r="J57" s="200"/>
      <c r="L57" s="144"/>
      <c r="R57" s="67" t="s">
        <v>246</v>
      </c>
    </row>
    <row r="58" spans="1:25" ht="15" customHeight="1" x14ac:dyDescent="0.35">
      <c r="A58" s="69" t="str">
        <f t="shared" si="2"/>
        <v/>
      </c>
      <c r="B58" s="34"/>
      <c r="C58" s="34"/>
      <c r="D58" s="34"/>
      <c r="E58" s="34"/>
      <c r="F58" s="34"/>
      <c r="H58" s="198"/>
      <c r="I58" s="199"/>
      <c r="J58" s="200"/>
      <c r="L58" s="144"/>
      <c r="R58" s="67" t="s">
        <v>247</v>
      </c>
    </row>
    <row r="59" spans="1:25" x14ac:dyDescent="0.35">
      <c r="A59" s="69" t="str">
        <f t="shared" si="2"/>
        <v/>
      </c>
      <c r="B59" s="34"/>
      <c r="C59" s="34"/>
      <c r="D59" s="34"/>
      <c r="E59" s="34"/>
      <c r="F59" s="34"/>
      <c r="H59" s="198"/>
      <c r="I59" s="199"/>
      <c r="J59" s="200"/>
      <c r="L59" s="144"/>
      <c r="R59" s="91" t="s">
        <v>248</v>
      </c>
    </row>
    <row r="60" spans="1:25" x14ac:dyDescent="0.35">
      <c r="A60" s="69" t="str">
        <f t="shared" si="2"/>
        <v/>
      </c>
      <c r="B60" s="34"/>
      <c r="C60" s="34"/>
      <c r="D60" s="34"/>
      <c r="E60" s="34"/>
      <c r="F60" s="34"/>
      <c r="H60" s="198"/>
      <c r="I60" s="199"/>
      <c r="J60" s="200"/>
      <c r="L60" s="11"/>
    </row>
    <row r="61" spans="1:25" ht="15" thickBot="1" x14ac:dyDescent="0.4">
      <c r="A61" s="69" t="str">
        <f t="shared" si="2"/>
        <v/>
      </c>
      <c r="B61" s="34"/>
      <c r="C61" s="34"/>
      <c r="D61" s="34"/>
      <c r="E61" s="34"/>
      <c r="F61" s="34"/>
      <c r="H61" s="142"/>
      <c r="I61" s="143"/>
      <c r="J61" s="127" t="s">
        <v>105</v>
      </c>
      <c r="L61" s="11"/>
    </row>
    <row r="62" spans="1:25" x14ac:dyDescent="0.35">
      <c r="A62" s="69" t="str">
        <f t="shared" si="2"/>
        <v/>
      </c>
      <c r="B62" s="34"/>
      <c r="C62" s="34"/>
      <c r="D62" s="34"/>
      <c r="E62" s="34"/>
      <c r="F62" s="34"/>
      <c r="H62" s="41"/>
      <c r="I62" s="41"/>
      <c r="J62" s="41"/>
      <c r="L62" s="11"/>
    </row>
    <row r="63" spans="1:25" ht="15" customHeight="1" thickBot="1" x14ac:dyDescent="0.4">
      <c r="A63" s="69" t="str">
        <f t="shared" si="2"/>
        <v/>
      </c>
      <c r="B63" s="34"/>
      <c r="C63" s="34"/>
      <c r="D63" s="34"/>
      <c r="E63" s="34"/>
      <c r="F63" s="34"/>
      <c r="H63" s="41"/>
      <c r="I63" s="41"/>
      <c r="J63" s="41"/>
    </row>
    <row r="64" spans="1:25" x14ac:dyDescent="0.35">
      <c r="A64" s="69" t="str">
        <f t="shared" si="2"/>
        <v/>
      </c>
      <c r="B64" s="34"/>
      <c r="C64" s="34"/>
      <c r="D64" s="34"/>
      <c r="E64" s="34"/>
      <c r="F64" s="34"/>
      <c r="H64" s="187" t="s">
        <v>90</v>
      </c>
      <c r="I64" s="188"/>
      <c r="J64" s="189"/>
    </row>
    <row r="65" spans="1:10" x14ac:dyDescent="0.35">
      <c r="A65" s="69" t="str">
        <f t="shared" si="2"/>
        <v/>
      </c>
      <c r="B65" s="34"/>
      <c r="C65" s="34"/>
      <c r="D65" s="34"/>
      <c r="E65" s="34"/>
      <c r="F65" s="34"/>
      <c r="H65" s="178" t="s">
        <v>110</v>
      </c>
      <c r="I65" s="179"/>
      <c r="J65" s="180"/>
    </row>
    <row r="66" spans="1:10" x14ac:dyDescent="0.35">
      <c r="A66" s="69" t="str">
        <f t="shared" si="2"/>
        <v/>
      </c>
      <c r="B66" s="34"/>
      <c r="C66" s="34"/>
      <c r="D66" s="34"/>
      <c r="E66" s="34"/>
      <c r="F66" s="34"/>
      <c r="H66" s="181"/>
      <c r="I66" s="182"/>
      <c r="J66" s="183"/>
    </row>
    <row r="67" spans="1:10" x14ac:dyDescent="0.35">
      <c r="A67" s="69" t="str">
        <f t="shared" si="2"/>
        <v/>
      </c>
      <c r="B67" s="34"/>
      <c r="C67" s="34"/>
      <c r="D67" s="34"/>
      <c r="E67" s="34"/>
      <c r="F67" s="34"/>
      <c r="H67" s="181"/>
      <c r="I67" s="182"/>
      <c r="J67" s="183"/>
    </row>
    <row r="68" spans="1:10" ht="15" thickBot="1" x14ac:dyDescent="0.4">
      <c r="A68" s="69" t="str">
        <f t="shared" si="2"/>
        <v/>
      </c>
      <c r="B68" s="34"/>
      <c r="C68" s="34"/>
      <c r="D68" s="34"/>
      <c r="E68" s="34"/>
      <c r="F68" s="34"/>
      <c r="H68" s="184"/>
      <c r="I68" s="185"/>
      <c r="J68" s="186"/>
    </row>
    <row r="69" spans="1:10" x14ac:dyDescent="0.35">
      <c r="A69" s="69" t="str">
        <f t="shared" si="2"/>
        <v/>
      </c>
      <c r="B69" s="34"/>
      <c r="C69" s="34"/>
      <c r="D69" s="34"/>
      <c r="E69" s="34"/>
      <c r="F69" s="34"/>
      <c r="H69" s="41"/>
      <c r="I69" s="41"/>
      <c r="J69" s="41"/>
    </row>
    <row r="70" spans="1:10" x14ac:dyDescent="0.35">
      <c r="A70" s="69" t="str">
        <f t="shared" si="2"/>
        <v/>
      </c>
      <c r="B70" s="34"/>
      <c r="C70" s="34"/>
      <c r="D70" s="34"/>
      <c r="E70" s="34"/>
      <c r="F70" s="34"/>
    </row>
    <row r="71" spans="1:10" x14ac:dyDescent="0.35">
      <c r="A71" s="69" t="str">
        <f t="shared" si="2"/>
        <v/>
      </c>
      <c r="B71" s="34"/>
      <c r="C71" s="34"/>
      <c r="D71" s="34"/>
      <c r="E71" s="34"/>
      <c r="F71" s="34"/>
      <c r="H71" s="76"/>
    </row>
    <row r="72" spans="1:10" x14ac:dyDescent="0.35">
      <c r="A72" s="69" t="str">
        <f t="shared" si="2"/>
        <v/>
      </c>
      <c r="B72" s="34"/>
      <c r="C72" s="34"/>
      <c r="D72" s="34"/>
      <c r="E72" s="34"/>
      <c r="F72" s="34"/>
      <c r="H72" s="76"/>
      <c r="I72" s="76"/>
    </row>
    <row r="73" spans="1:10" x14ac:dyDescent="0.35">
      <c r="A73" s="69" t="str">
        <f t="shared" si="2"/>
        <v/>
      </c>
      <c r="B73" s="34"/>
      <c r="C73" s="34"/>
      <c r="D73" s="34"/>
      <c r="E73" s="34"/>
      <c r="F73" s="34"/>
      <c r="H73" s="76"/>
    </row>
    <row r="74" spans="1:10" x14ac:dyDescent="0.35">
      <c r="A74" s="69" t="str">
        <f t="shared" si="2"/>
        <v/>
      </c>
      <c r="B74" s="34"/>
      <c r="C74" s="34"/>
      <c r="D74" s="34"/>
      <c r="E74" s="34"/>
      <c r="F74" s="34"/>
      <c r="H74" s="76"/>
    </row>
    <row r="75" spans="1:10" x14ac:dyDescent="0.35">
      <c r="A75" s="69" t="str">
        <f t="shared" si="2"/>
        <v/>
      </c>
      <c r="B75" s="34"/>
      <c r="C75" s="34"/>
      <c r="D75" s="34"/>
      <c r="E75" s="34"/>
      <c r="F75" s="34"/>
      <c r="H75" s="76"/>
    </row>
    <row r="76" spans="1:10" x14ac:dyDescent="0.35">
      <c r="A76" s="69" t="str">
        <f t="shared" si="2"/>
        <v/>
      </c>
      <c r="B76" s="34"/>
      <c r="C76" s="34"/>
      <c r="D76" s="34"/>
      <c r="E76" s="34"/>
      <c r="F76" s="34"/>
      <c r="H76" s="76"/>
    </row>
    <row r="77" spans="1:10" x14ac:dyDescent="0.35">
      <c r="A77" s="69" t="str">
        <f t="shared" si="2"/>
        <v/>
      </c>
      <c r="B77" s="34"/>
      <c r="C77" s="34"/>
      <c r="D77" s="34"/>
      <c r="E77" s="34"/>
      <c r="F77" s="34"/>
      <c r="H77" s="76"/>
    </row>
    <row r="78" spans="1:10" x14ac:dyDescent="0.35">
      <c r="A78" s="69" t="str">
        <f t="shared" si="2"/>
        <v/>
      </c>
      <c r="B78" s="34"/>
      <c r="C78" s="34"/>
      <c r="D78" s="34"/>
      <c r="E78" s="34"/>
      <c r="F78" s="34"/>
    </row>
    <row r="79" spans="1:10" x14ac:dyDescent="0.35">
      <c r="A79" s="69" t="str">
        <f t="shared" si="2"/>
        <v/>
      </c>
      <c r="B79" s="34"/>
      <c r="C79" s="34"/>
      <c r="D79" s="34"/>
      <c r="E79" s="34"/>
      <c r="F79" s="34"/>
    </row>
    <row r="80" spans="1:10" x14ac:dyDescent="0.35">
      <c r="A80" s="69" t="str">
        <f t="shared" si="2"/>
        <v/>
      </c>
      <c r="B80" s="34"/>
      <c r="C80" s="34"/>
      <c r="D80" s="34"/>
      <c r="E80" s="34"/>
      <c r="F80" s="34"/>
    </row>
    <row r="81" spans="1:6" x14ac:dyDescent="0.35">
      <c r="A81" s="69" t="str">
        <f t="shared" si="2"/>
        <v/>
      </c>
      <c r="B81" s="34"/>
      <c r="C81" s="34"/>
      <c r="D81" s="34"/>
      <c r="E81" s="34"/>
      <c r="F81" s="34"/>
    </row>
    <row r="82" spans="1:6" x14ac:dyDescent="0.35">
      <c r="A82" s="69" t="str">
        <f t="shared" si="2"/>
        <v/>
      </c>
      <c r="B82" s="34"/>
      <c r="C82" s="34"/>
      <c r="D82" s="34"/>
      <c r="E82" s="34"/>
      <c r="F82" s="34"/>
    </row>
    <row r="83" spans="1:6" x14ac:dyDescent="0.35">
      <c r="A83" s="69" t="str">
        <f t="shared" si="2"/>
        <v/>
      </c>
      <c r="B83" s="34"/>
      <c r="C83" s="34"/>
      <c r="D83" s="34"/>
      <c r="E83" s="34"/>
      <c r="F83" s="34"/>
    </row>
    <row r="84" spans="1:6" x14ac:dyDescent="0.35">
      <c r="A84" s="69" t="str">
        <f t="shared" si="2"/>
        <v/>
      </c>
      <c r="B84" s="34"/>
      <c r="C84" s="34"/>
      <c r="D84" s="34"/>
      <c r="E84" s="34"/>
      <c r="F84" s="34"/>
    </row>
    <row r="85" spans="1:6" x14ac:dyDescent="0.35">
      <c r="A85" s="69" t="str">
        <f t="shared" si="2"/>
        <v/>
      </c>
      <c r="B85" s="34"/>
      <c r="C85" s="34"/>
      <c r="D85" s="34"/>
      <c r="E85" s="34"/>
      <c r="F85" s="34"/>
    </row>
    <row r="86" spans="1:6" x14ac:dyDescent="0.35">
      <c r="A86" s="69" t="str">
        <f t="shared" si="2"/>
        <v/>
      </c>
      <c r="B86" s="34"/>
      <c r="C86" s="34"/>
      <c r="D86" s="34"/>
      <c r="E86" s="34"/>
      <c r="F86" s="34"/>
    </row>
    <row r="87" spans="1:6" x14ac:dyDescent="0.35">
      <c r="A87" s="69" t="str">
        <f t="shared" si="2"/>
        <v/>
      </c>
      <c r="B87" s="34"/>
      <c r="C87" s="34"/>
      <c r="D87" s="34"/>
      <c r="E87" s="34"/>
      <c r="F87" s="34"/>
    </row>
    <row r="88" spans="1:6" x14ac:dyDescent="0.35">
      <c r="A88" s="69" t="str">
        <f t="shared" si="2"/>
        <v/>
      </c>
      <c r="B88" s="34"/>
      <c r="C88" s="34"/>
      <c r="D88" s="34"/>
      <c r="E88" s="34"/>
      <c r="F88" s="34"/>
    </row>
    <row r="89" spans="1:6" x14ac:dyDescent="0.35">
      <c r="A89" s="69" t="str">
        <f t="shared" si="2"/>
        <v/>
      </c>
      <c r="B89" s="34"/>
      <c r="C89" s="34"/>
      <c r="D89" s="34"/>
      <c r="E89" s="34"/>
      <c r="F89" s="34"/>
    </row>
    <row r="90" spans="1:6" x14ac:dyDescent="0.35">
      <c r="A90" s="69" t="str">
        <f t="shared" si="2"/>
        <v/>
      </c>
      <c r="B90" s="34"/>
      <c r="C90" s="34"/>
      <c r="D90" s="34"/>
      <c r="E90" s="34"/>
      <c r="F90" s="34"/>
    </row>
    <row r="91" spans="1:6" x14ac:dyDescent="0.35">
      <c r="A91" s="69" t="str">
        <f t="shared" si="2"/>
        <v/>
      </c>
      <c r="B91" s="34"/>
      <c r="C91" s="34"/>
      <c r="D91" s="34"/>
      <c r="E91" s="34"/>
      <c r="F91" s="34"/>
    </row>
    <row r="92" spans="1:6" x14ac:dyDescent="0.35">
      <c r="A92" s="69" t="str">
        <f t="shared" si="2"/>
        <v/>
      </c>
      <c r="B92" s="34"/>
      <c r="C92" s="34"/>
      <c r="D92" s="34"/>
      <c r="E92" s="34"/>
      <c r="F92" s="34"/>
    </row>
    <row r="93" spans="1:6" x14ac:dyDescent="0.35">
      <c r="A93" s="69" t="str">
        <f t="shared" si="2"/>
        <v/>
      </c>
      <c r="B93" s="34"/>
      <c r="C93" s="34"/>
      <c r="D93" s="34"/>
      <c r="E93" s="34"/>
      <c r="F93" s="34"/>
    </row>
    <row r="94" spans="1:6" x14ac:dyDescent="0.35">
      <c r="A94" s="69" t="str">
        <f t="shared" si="2"/>
        <v/>
      </c>
      <c r="B94" s="34"/>
      <c r="C94" s="34"/>
      <c r="D94" s="34"/>
      <c r="E94" s="34"/>
      <c r="F94" s="34"/>
    </row>
    <row r="95" spans="1:6" x14ac:dyDescent="0.35">
      <c r="A95" s="69" t="str">
        <f t="shared" si="2"/>
        <v/>
      </c>
      <c r="B95" s="34"/>
      <c r="C95" s="34"/>
      <c r="D95" s="34"/>
      <c r="E95" s="34"/>
      <c r="F95" s="34"/>
    </row>
    <row r="96" spans="1:6" x14ac:dyDescent="0.35">
      <c r="A96" s="69" t="str">
        <f t="shared" si="2"/>
        <v/>
      </c>
      <c r="B96" s="34"/>
      <c r="C96" s="34"/>
      <c r="D96" s="34"/>
      <c r="E96" s="34"/>
      <c r="F96" s="34"/>
    </row>
    <row r="97" spans="1:6" x14ac:dyDescent="0.35">
      <c r="A97" s="69" t="str">
        <f t="shared" si="2"/>
        <v/>
      </c>
      <c r="B97" s="34"/>
      <c r="C97" s="34"/>
      <c r="D97" s="34"/>
      <c r="E97" s="34"/>
      <c r="F97" s="34"/>
    </row>
    <row r="98" spans="1:6" x14ac:dyDescent="0.35">
      <c r="A98" s="69" t="str">
        <f t="shared" si="2"/>
        <v/>
      </c>
      <c r="B98" s="34"/>
      <c r="C98" s="34"/>
      <c r="D98" s="34"/>
      <c r="E98" s="34"/>
      <c r="F98" s="34"/>
    </row>
    <row r="99" spans="1:6" x14ac:dyDescent="0.35">
      <c r="A99" s="69" t="str">
        <f t="shared" si="2"/>
        <v/>
      </c>
      <c r="B99" s="34"/>
      <c r="C99" s="34"/>
      <c r="D99" s="34"/>
      <c r="E99" s="34"/>
      <c r="F99" s="34"/>
    </row>
    <row r="100" spans="1:6" x14ac:dyDescent="0.35">
      <c r="A100" s="69" t="str">
        <f t="shared" si="2"/>
        <v/>
      </c>
      <c r="B100" s="34"/>
      <c r="C100" s="34"/>
      <c r="D100" s="34"/>
      <c r="E100" s="34"/>
      <c r="F100" s="34"/>
    </row>
    <row r="101" spans="1:6" x14ac:dyDescent="0.35">
      <c r="A101" s="69" t="str">
        <f t="shared" si="2"/>
        <v/>
      </c>
      <c r="B101" s="34"/>
      <c r="C101" s="34"/>
      <c r="D101" s="34"/>
      <c r="E101" s="34"/>
      <c r="F101" s="34"/>
    </row>
    <row r="102" spans="1:6" x14ac:dyDescent="0.35">
      <c r="A102" s="69" t="str">
        <f t="shared" si="2"/>
        <v/>
      </c>
      <c r="B102" s="34"/>
      <c r="C102" s="34"/>
      <c r="D102" s="34"/>
      <c r="E102" s="34"/>
      <c r="F102" s="34"/>
    </row>
    <row r="103" spans="1:6" x14ac:dyDescent="0.35">
      <c r="A103" s="69" t="str">
        <f t="shared" si="2"/>
        <v/>
      </c>
      <c r="B103" s="34"/>
      <c r="C103" s="34"/>
      <c r="D103" s="34"/>
      <c r="E103" s="34"/>
      <c r="F103" s="34"/>
    </row>
    <row r="104" spans="1:6" x14ac:dyDescent="0.35">
      <c r="A104" s="69" t="str">
        <f t="shared" si="2"/>
        <v/>
      </c>
      <c r="B104" s="34"/>
      <c r="C104" s="34"/>
      <c r="D104" s="34"/>
      <c r="E104" s="34"/>
      <c r="F104" s="34"/>
    </row>
    <row r="105" spans="1:6" x14ac:dyDescent="0.35">
      <c r="A105" s="69" t="str">
        <f t="shared" si="2"/>
        <v/>
      </c>
      <c r="B105" s="34"/>
      <c r="C105" s="34"/>
      <c r="D105" s="34"/>
      <c r="E105" s="34"/>
      <c r="F105" s="34"/>
    </row>
    <row r="106" spans="1:6" x14ac:dyDescent="0.35">
      <c r="A106" s="69" t="str">
        <f t="shared" si="2"/>
        <v/>
      </c>
      <c r="B106" s="34"/>
      <c r="C106" s="34"/>
      <c r="D106" s="34"/>
      <c r="E106" s="34"/>
      <c r="F106" s="34"/>
    </row>
    <row r="107" spans="1:6" x14ac:dyDescent="0.35">
      <c r="A107" s="69" t="str">
        <f t="shared" si="2"/>
        <v/>
      </c>
      <c r="B107" s="34"/>
      <c r="C107" s="34"/>
      <c r="D107" s="34"/>
      <c r="E107" s="34"/>
      <c r="F107" s="34"/>
    </row>
    <row r="108" spans="1:6" x14ac:dyDescent="0.35">
      <c r="A108" s="69" t="str">
        <f t="shared" si="2"/>
        <v/>
      </c>
      <c r="B108" s="34"/>
      <c r="C108" s="34"/>
      <c r="D108" s="34"/>
      <c r="E108" s="34"/>
      <c r="F108" s="34"/>
    </row>
    <row r="109" spans="1:6" x14ac:dyDescent="0.35">
      <c r="A109" s="69" t="str">
        <f t="shared" si="2"/>
        <v/>
      </c>
      <c r="B109" s="34"/>
      <c r="C109" s="34"/>
      <c r="D109" s="34"/>
      <c r="E109" s="34"/>
      <c r="F109" s="34"/>
    </row>
    <row r="110" spans="1:6" x14ac:dyDescent="0.35">
      <c r="A110" s="69" t="str">
        <f t="shared" si="2"/>
        <v/>
      </c>
      <c r="B110" s="34"/>
      <c r="C110" s="34"/>
      <c r="D110" s="34"/>
      <c r="E110" s="34"/>
      <c r="F110" s="34"/>
    </row>
    <row r="111" spans="1:6" x14ac:dyDescent="0.35">
      <c r="A111" s="69" t="str">
        <f t="shared" si="2"/>
        <v/>
      </c>
      <c r="B111" s="34"/>
      <c r="C111" s="34"/>
      <c r="D111" s="34"/>
      <c r="E111" s="34"/>
      <c r="F111" s="34"/>
    </row>
    <row r="112" spans="1:6" x14ac:dyDescent="0.35">
      <c r="A112" s="69" t="str">
        <f t="shared" si="2"/>
        <v/>
      </c>
      <c r="B112" s="34"/>
      <c r="C112" s="34"/>
      <c r="D112" s="34"/>
      <c r="E112" s="34"/>
      <c r="F112" s="34"/>
    </row>
    <row r="113" spans="1:6" x14ac:dyDescent="0.35">
      <c r="A113" s="69" t="str">
        <f t="shared" si="2"/>
        <v/>
      </c>
      <c r="B113" s="34"/>
      <c r="C113" s="34"/>
      <c r="D113" s="34"/>
      <c r="E113" s="34"/>
      <c r="F113" s="34"/>
    </row>
    <row r="114" spans="1:6" x14ac:dyDescent="0.35">
      <c r="A114" s="69" t="str">
        <f t="shared" si="2"/>
        <v/>
      </c>
      <c r="B114" s="34"/>
      <c r="C114" s="34"/>
      <c r="D114" s="34"/>
      <c r="E114" s="34"/>
      <c r="F114" s="34"/>
    </row>
    <row r="115" spans="1:6" x14ac:dyDescent="0.35">
      <c r="A115" s="69" t="str">
        <f t="shared" si="2"/>
        <v/>
      </c>
      <c r="B115" s="34"/>
      <c r="C115" s="34"/>
      <c r="D115" s="34"/>
      <c r="E115" s="34"/>
      <c r="F115" s="34"/>
    </row>
    <row r="116" spans="1:6" x14ac:dyDescent="0.35">
      <c r="A116" s="69" t="str">
        <f t="shared" si="2"/>
        <v/>
      </c>
      <c r="B116" s="34"/>
      <c r="C116" s="34"/>
      <c r="D116" s="34"/>
      <c r="E116" s="34"/>
      <c r="F116" s="34"/>
    </row>
    <row r="117" spans="1:6" x14ac:dyDescent="0.35">
      <c r="A117" s="69" t="str">
        <f t="shared" si="2"/>
        <v/>
      </c>
      <c r="B117" s="34"/>
      <c r="C117" s="34"/>
      <c r="D117" s="34"/>
      <c r="E117" s="34"/>
      <c r="F117" s="34"/>
    </row>
    <row r="118" spans="1:6" x14ac:dyDescent="0.35">
      <c r="A118" s="69" t="str">
        <f t="shared" ref="A118:A151" si="3">IF(COUNTA(B118:F118)&gt;0,IF(ISERROR(1+A117),"-",(1+A117)),"")</f>
        <v/>
      </c>
      <c r="B118" s="34"/>
      <c r="C118" s="34"/>
      <c r="D118" s="34"/>
      <c r="E118" s="34"/>
      <c r="F118" s="34"/>
    </row>
    <row r="119" spans="1:6" x14ac:dyDescent="0.35">
      <c r="A119" s="69" t="str">
        <f t="shared" si="3"/>
        <v/>
      </c>
      <c r="B119" s="34"/>
      <c r="C119" s="34"/>
      <c r="D119" s="34"/>
      <c r="E119" s="34"/>
      <c r="F119" s="34"/>
    </row>
    <row r="120" spans="1:6" x14ac:dyDescent="0.35">
      <c r="A120" s="69" t="str">
        <f t="shared" si="3"/>
        <v/>
      </c>
      <c r="B120" s="34"/>
      <c r="C120" s="34"/>
      <c r="D120" s="34"/>
      <c r="E120" s="34"/>
      <c r="F120" s="34"/>
    </row>
    <row r="121" spans="1:6" x14ac:dyDescent="0.35">
      <c r="A121" s="69" t="str">
        <f t="shared" si="3"/>
        <v/>
      </c>
      <c r="B121" s="34"/>
      <c r="C121" s="34"/>
      <c r="D121" s="34"/>
      <c r="E121" s="34"/>
      <c r="F121" s="34"/>
    </row>
    <row r="122" spans="1:6" x14ac:dyDescent="0.35">
      <c r="A122" s="69" t="str">
        <f t="shared" si="3"/>
        <v/>
      </c>
      <c r="B122" s="34"/>
      <c r="C122" s="34"/>
      <c r="D122" s="34"/>
      <c r="E122" s="34"/>
      <c r="F122" s="34"/>
    </row>
    <row r="123" spans="1:6" x14ac:dyDescent="0.35">
      <c r="A123" s="69" t="str">
        <f t="shared" si="3"/>
        <v/>
      </c>
      <c r="B123" s="34"/>
      <c r="C123" s="34"/>
      <c r="D123" s="34"/>
      <c r="E123" s="34"/>
      <c r="F123" s="34"/>
    </row>
    <row r="124" spans="1:6" x14ac:dyDescent="0.35">
      <c r="A124" s="69" t="str">
        <f t="shared" si="3"/>
        <v/>
      </c>
      <c r="B124" s="34"/>
      <c r="C124" s="34"/>
      <c r="D124" s="34"/>
      <c r="E124" s="34"/>
      <c r="F124" s="34"/>
    </row>
    <row r="125" spans="1:6" x14ac:dyDescent="0.35">
      <c r="A125" s="69" t="str">
        <f t="shared" si="3"/>
        <v/>
      </c>
      <c r="B125" s="34"/>
      <c r="C125" s="34"/>
      <c r="D125" s="34"/>
      <c r="E125" s="34"/>
      <c r="F125" s="34"/>
    </row>
    <row r="126" spans="1:6" x14ac:dyDescent="0.35">
      <c r="A126" s="69" t="str">
        <f t="shared" si="3"/>
        <v/>
      </c>
      <c r="B126" s="34"/>
      <c r="C126" s="34"/>
      <c r="D126" s="34"/>
      <c r="E126" s="34"/>
      <c r="F126" s="34"/>
    </row>
    <row r="127" spans="1:6" x14ac:dyDescent="0.35">
      <c r="A127" s="69" t="str">
        <f t="shared" si="3"/>
        <v/>
      </c>
      <c r="B127" s="34"/>
      <c r="C127" s="34"/>
      <c r="D127" s="34"/>
      <c r="E127" s="34"/>
      <c r="F127" s="34"/>
    </row>
    <row r="128" spans="1:6" x14ac:dyDescent="0.35">
      <c r="A128" s="69" t="str">
        <f t="shared" si="3"/>
        <v/>
      </c>
      <c r="B128" s="34"/>
      <c r="C128" s="34"/>
      <c r="D128" s="34"/>
      <c r="E128" s="34"/>
      <c r="F128" s="34"/>
    </row>
    <row r="129" spans="1:6" x14ac:dyDescent="0.35">
      <c r="A129" s="69" t="str">
        <f t="shared" si="3"/>
        <v/>
      </c>
      <c r="B129" s="34"/>
      <c r="C129" s="34"/>
      <c r="D129" s="34"/>
      <c r="E129" s="34"/>
      <c r="F129" s="34"/>
    </row>
    <row r="130" spans="1:6" x14ac:dyDescent="0.35">
      <c r="A130" s="69" t="str">
        <f t="shared" si="3"/>
        <v/>
      </c>
      <c r="B130" s="34"/>
      <c r="C130" s="34"/>
      <c r="D130" s="34"/>
      <c r="E130" s="34"/>
      <c r="F130" s="34"/>
    </row>
    <row r="131" spans="1:6" x14ac:dyDescent="0.35">
      <c r="A131" s="69" t="str">
        <f t="shared" si="3"/>
        <v/>
      </c>
      <c r="B131" s="34"/>
      <c r="C131" s="34"/>
      <c r="D131" s="34"/>
      <c r="E131" s="34"/>
      <c r="F131" s="34"/>
    </row>
    <row r="132" spans="1:6" x14ac:dyDescent="0.35">
      <c r="A132" s="69" t="str">
        <f t="shared" si="3"/>
        <v/>
      </c>
      <c r="B132" s="34"/>
      <c r="C132" s="34"/>
      <c r="D132" s="34"/>
      <c r="E132" s="34"/>
      <c r="F132" s="34"/>
    </row>
    <row r="133" spans="1:6" x14ac:dyDescent="0.35">
      <c r="A133" s="69" t="str">
        <f t="shared" si="3"/>
        <v/>
      </c>
      <c r="B133" s="34"/>
      <c r="C133" s="34"/>
      <c r="D133" s="34"/>
      <c r="E133" s="34"/>
      <c r="F133" s="34"/>
    </row>
    <row r="134" spans="1:6" x14ac:dyDescent="0.35">
      <c r="A134" s="69" t="str">
        <f t="shared" si="3"/>
        <v/>
      </c>
      <c r="B134" s="34"/>
      <c r="C134" s="34"/>
      <c r="D134" s="34"/>
      <c r="E134" s="34"/>
      <c r="F134" s="34"/>
    </row>
    <row r="135" spans="1:6" x14ac:dyDescent="0.35">
      <c r="A135" s="69" t="str">
        <f t="shared" si="3"/>
        <v/>
      </c>
      <c r="B135" s="34"/>
      <c r="C135" s="34"/>
      <c r="D135" s="34"/>
      <c r="E135" s="34"/>
      <c r="F135" s="34"/>
    </row>
    <row r="136" spans="1:6" x14ac:dyDescent="0.35">
      <c r="A136" s="69" t="str">
        <f t="shared" si="3"/>
        <v/>
      </c>
      <c r="B136" s="34"/>
      <c r="C136" s="34"/>
      <c r="D136" s="34"/>
      <c r="E136" s="34"/>
      <c r="F136" s="34"/>
    </row>
    <row r="137" spans="1:6" x14ac:dyDescent="0.35">
      <c r="A137" s="69" t="str">
        <f t="shared" si="3"/>
        <v/>
      </c>
      <c r="B137" s="34"/>
      <c r="C137" s="34"/>
      <c r="D137" s="34"/>
      <c r="E137" s="34"/>
      <c r="F137" s="34"/>
    </row>
    <row r="138" spans="1:6" x14ac:dyDescent="0.35">
      <c r="A138" s="69" t="str">
        <f t="shared" si="3"/>
        <v/>
      </c>
      <c r="B138" s="34"/>
      <c r="C138" s="34"/>
      <c r="D138" s="34"/>
      <c r="E138" s="34"/>
      <c r="F138" s="34"/>
    </row>
    <row r="139" spans="1:6" x14ac:dyDescent="0.35">
      <c r="A139" s="69" t="str">
        <f t="shared" si="3"/>
        <v/>
      </c>
      <c r="B139" s="34"/>
      <c r="C139" s="34"/>
      <c r="D139" s="34"/>
      <c r="E139" s="34"/>
      <c r="F139" s="34"/>
    </row>
    <row r="140" spans="1:6" x14ac:dyDescent="0.35">
      <c r="A140" s="69" t="str">
        <f t="shared" si="3"/>
        <v/>
      </c>
      <c r="B140" s="34"/>
      <c r="C140" s="34"/>
      <c r="D140" s="34"/>
      <c r="E140" s="34"/>
      <c r="F140" s="34"/>
    </row>
    <row r="141" spans="1:6" x14ac:dyDescent="0.35">
      <c r="A141" s="69" t="str">
        <f t="shared" si="3"/>
        <v/>
      </c>
      <c r="B141" s="34"/>
      <c r="C141" s="34"/>
      <c r="D141" s="34"/>
      <c r="E141" s="34"/>
      <c r="F141" s="34"/>
    </row>
    <row r="142" spans="1:6" x14ac:dyDescent="0.35">
      <c r="A142" s="69" t="str">
        <f t="shared" si="3"/>
        <v/>
      </c>
      <c r="B142" s="34"/>
      <c r="C142" s="34"/>
      <c r="D142" s="34"/>
      <c r="E142" s="34"/>
      <c r="F142" s="34"/>
    </row>
    <row r="143" spans="1:6" x14ac:dyDescent="0.35">
      <c r="A143" s="69" t="str">
        <f t="shared" si="3"/>
        <v/>
      </c>
      <c r="B143" s="34"/>
      <c r="C143" s="34"/>
      <c r="D143" s="34"/>
      <c r="E143" s="34"/>
      <c r="F143" s="34"/>
    </row>
    <row r="144" spans="1:6" x14ac:dyDescent="0.35">
      <c r="A144" s="69" t="str">
        <f t="shared" si="3"/>
        <v/>
      </c>
      <c r="B144" s="34"/>
      <c r="C144" s="34"/>
      <c r="D144" s="34"/>
      <c r="E144" s="34"/>
      <c r="F144" s="34"/>
    </row>
    <row r="145" spans="1:6" x14ac:dyDescent="0.35">
      <c r="A145" s="69" t="str">
        <f t="shared" si="3"/>
        <v/>
      </c>
      <c r="B145" s="34"/>
      <c r="C145" s="34"/>
      <c r="D145" s="34"/>
      <c r="E145" s="34"/>
      <c r="F145" s="34"/>
    </row>
    <row r="146" spans="1:6" x14ac:dyDescent="0.35">
      <c r="A146" s="69" t="str">
        <f t="shared" si="3"/>
        <v/>
      </c>
      <c r="B146" s="34"/>
      <c r="C146" s="34"/>
      <c r="D146" s="34"/>
      <c r="E146" s="34"/>
      <c r="F146" s="34"/>
    </row>
    <row r="147" spans="1:6" x14ac:dyDescent="0.35">
      <c r="A147" s="69" t="str">
        <f t="shared" si="3"/>
        <v/>
      </c>
      <c r="B147" s="34"/>
      <c r="C147" s="34"/>
      <c r="D147" s="34"/>
      <c r="E147" s="34"/>
      <c r="F147" s="34"/>
    </row>
    <row r="148" spans="1:6" x14ac:dyDescent="0.35">
      <c r="A148" s="69" t="str">
        <f t="shared" si="3"/>
        <v/>
      </c>
      <c r="B148" s="34"/>
      <c r="C148" s="34"/>
      <c r="D148" s="34"/>
      <c r="E148" s="34"/>
      <c r="F148" s="34"/>
    </row>
    <row r="149" spans="1:6" x14ac:dyDescent="0.35">
      <c r="A149" s="69" t="str">
        <f t="shared" si="3"/>
        <v/>
      </c>
      <c r="B149" s="34"/>
      <c r="C149" s="34"/>
      <c r="D149" s="34"/>
      <c r="E149" s="34"/>
      <c r="F149" s="34"/>
    </row>
    <row r="150" spans="1:6" x14ac:dyDescent="0.35">
      <c r="A150" s="69" t="str">
        <f t="shared" si="3"/>
        <v/>
      </c>
      <c r="B150" s="34"/>
      <c r="C150" s="34"/>
      <c r="D150" s="34"/>
      <c r="E150" s="34"/>
      <c r="F150" s="34"/>
    </row>
    <row r="151" spans="1:6" x14ac:dyDescent="0.35">
      <c r="A151" s="69" t="str">
        <f t="shared" si="3"/>
        <v/>
      </c>
      <c r="B151" s="34"/>
      <c r="C151" s="34"/>
      <c r="D151" s="34"/>
      <c r="E151" s="34"/>
      <c r="F151" s="34"/>
    </row>
  </sheetData>
  <sheetProtection algorithmName="SHA-512" hashValue="97NntcGBTDoSCzI0Y9j4lzvoxCJjyr0ZoPcRhnbiy40DH+IcBUTmHN01MA7xk0HpWpkPB9y1MdOG/w5LGwSGUw==" saltValue="2Mzq8RV6+j8tfzYuZDQJCw==" spinCount="100000" sheet="1" objects="1" scenarios="1"/>
  <mergeCells count="22">
    <mergeCell ref="A50:A51"/>
    <mergeCell ref="B50:B51"/>
    <mergeCell ref="D50:D51"/>
    <mergeCell ref="E50:E51"/>
    <mergeCell ref="A24:A25"/>
    <mergeCell ref="C24:C25"/>
    <mergeCell ref="H65:J68"/>
    <mergeCell ref="H64:J64"/>
    <mergeCell ref="F24:F25"/>
    <mergeCell ref="H52:J52"/>
    <mergeCell ref="B24:B25"/>
    <mergeCell ref="F50:F51"/>
    <mergeCell ref="H53:J60"/>
    <mergeCell ref="B6:H6"/>
    <mergeCell ref="B7:H7"/>
    <mergeCell ref="B8:H8"/>
    <mergeCell ref="B9:H9"/>
    <mergeCell ref="A49:F49"/>
    <mergeCell ref="D24:D25"/>
    <mergeCell ref="E24:E25"/>
    <mergeCell ref="B10:H10"/>
    <mergeCell ref="A23:F23"/>
  </mergeCells>
  <conditionalFormatting sqref="H65">
    <cfRule type="expression" dxfId="3" priority="6" stopIfTrue="1">
      <formula>FIND("Validation passed",H65)</formula>
    </cfRule>
  </conditionalFormatting>
  <conditionalFormatting sqref="B52:F151 B26:F45">
    <cfRule type="expression" dxfId="2" priority="4" stopIfTrue="1">
      <formula>$R$55=2</formula>
    </cfRule>
  </conditionalFormatting>
  <conditionalFormatting sqref="F20">
    <cfRule type="expression" dxfId="1" priority="2" stopIfTrue="1">
      <formula>$R$55&lt;&gt;1</formula>
    </cfRule>
  </conditionalFormatting>
  <conditionalFormatting sqref="F21">
    <cfRule type="expression" dxfId="0" priority="1" stopIfTrue="1">
      <formula>$R$55=2</formula>
    </cfRule>
  </conditionalFormatting>
  <dataValidations count="12">
    <dataValidation type="list" allowBlank="1" showInputMessage="1" showErrorMessage="1" errorTitle="Invalid Entry" error="Use the drop-down menu to select appropriate response." promptTitle="Unit of Measure" prompt="Select unit of measure for the product: barrels (BBL) or metric tons (MT)" sqref="E52:E151" xr:uid="{00000000-0002-0000-0300-000000000000}">
      <formula1>"BBL, MT"</formula1>
    </dataValidation>
    <dataValidation type="whole" operator="greaterThanOrEqual" allowBlank="1" showInputMessage="1" showErrorMessage="1" errorTitle="Invalid Entry" error="Number each component sequentially starting with 1." promptTitle="Blending Component Number" prompt="Unique identifier for each blending component, numbered sequentially." sqref="C52:C151" xr:uid="{00000000-0002-0000-0300-000001000000}">
      <formula1>1</formula1>
    </dataValidation>
    <dataValidation type="list" allowBlank="1" showInputMessage="1" showErrorMessage="1" errorTitle="Invalid Entry" error="Use the drop-down menu to select appropriate response." promptTitle="Blending Component Name Code" prompt="Select Product Name Code corresponding to products listed on Table MM-1 and Table MM-2. (Refer to &quot;5. Tables MM-1 and MM-2&quot;.)" sqref="D52:D151" xr:uid="{00000000-0002-0000-0300-000002000000}">
      <formula1>Products</formula1>
    </dataValidation>
    <dataValidation type="decimal" operator="greaterThanOrEqual" allowBlank="1" showInputMessage="1" showErrorMessage="1" errorTitle="Invalid Entry" error="Entered value must be greater than or equal to zero." promptTitle="Blending Component Quantity" prompt="Enter the quantity of the blending component in units specified.  The quantity is included in the “Product Quantity” field in the “Measurement Method” worksheet and in the “Product Annual Quantity” field in the “Aggregate Products” worksheet." sqref="F52:F151" xr:uid="{00000000-0002-0000-0300-000003000000}">
      <formula1>0</formula1>
    </dataValidation>
    <dataValidation allowBlank="1" showInputMessage="1" errorTitle="Invalid Entry" error="Use the drop-down menu to select 'Yes' or 'No'." promptTitle="Blended Product Name" prompt="Name for the blended product." sqref="C26:C45" xr:uid="{00000000-0002-0000-0300-000004000000}"/>
    <dataValidation type="list" allowBlank="1" showInputMessage="1" showErrorMessage="1" errorTitle="Invalid Entry" error="Use the drop-down menu to select appropriate response." promptTitle="Input or Output" prompt="For producers, select &quot;In&quot; if the product is entering the facility or &quot;Out&quot; if the product is leaving the facility.  For importer/exporter facilities, select &quot;Import&quot; if the product is being imported or &quot;Export&quot; if the product is being exported." sqref="B26:B45" xr:uid="{00000000-0002-0000-0300-000005000000}">
      <formula1>INDIRECT($R$5)</formula1>
    </dataValidation>
    <dataValidation allowBlank="1" showInputMessage="1" errorTitle="Invalid Entry" error="Use the drop-down menu to select 'Yes' or 'No'." promptTitle="Blended Product ID" prompt="Unique identifier for each blended product" sqref="D26:D45" xr:uid="{00000000-0002-0000-0300-000006000000}"/>
    <dataValidation type="whole" operator="greaterThanOrEqual" allowBlank="1" showInputMessage="1" showErrorMessage="1" errorTitle="Invalid Entry" error="Entered value must be greater than or equal to zero." promptTitle="Number of blending components" prompt="Enter total number of blending components to be reported for the blended product." sqref="F26:F45" xr:uid="{00000000-0002-0000-0300-000007000000}">
      <formula1>0</formula1>
    </dataValidation>
    <dataValidation type="decimal" operator="greaterThanOrEqual" allowBlank="1" showInputMessage="1" showErrorMessage="1" errorTitle="Invalid Entry" error="Entered value must be greater than or equal to zero." promptTitle="Annual CO2 Emissions" prompt="Enter annual CO2 emissions in metric tons (MT) that would result from complete combustion or oxidation of the blended product.  (Not for individual blending components.)" sqref="E26:E45" xr:uid="{00000000-0002-0000-0300-000008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1 B5 B3 B13 C14:C15" xr:uid="{00000000-0002-0000-0300-000009000000}"/>
    <dataValidation type="list" allowBlank="1" showInputMessage="1" showErrorMessage="1" errorTitle="Invalid Entry" error="Use the drop-down menu to select appropriate response." promptTitle="Blended Product ID" prompt="Unique identifier for each blended product.  Use the same IDs from the above table." sqref="B52:B151" xr:uid="{00000000-0002-0000-0300-00000A000000}">
      <formula1>OFFSET(ProductStream,0,0,ProductStreamLength,1)</formula1>
    </dataValidation>
    <dataValidation allowBlank="1" showInputMessage="1" showErrorMessage="1" prompt="Select &quot;Yes&quot; if you are reporting optional procedures for blended products that do not contain biomass per the requirements of 98.393(i); Select &quot;No&quot; if you are not reporting optional procedures for blended products that do not contain biomass" sqref="E17" xr:uid="{00000000-0002-0000-0300-00000B000000}"/>
  </dataValidations>
  <hyperlinks>
    <hyperlink ref="C14" r:id="rId1" xr:uid="{00000000-0004-0000-0300-000000000000}"/>
    <hyperlink ref="C15" r:id="rId2" xr:uid="{00000000-0004-0000-0300-000001000000}"/>
    <hyperlink ref="C50" location="'Blended Products'!H52" display="Click Here for INSTRUCTIONS" xr:uid="{00000000-0004-0000-0300-000002000000}"/>
    <hyperlink ref="J61" location="'Blended Products'!A50" display="RETURN TO DATA ENTRY" xr:uid="{00000000-0004-0000-0300-000003000000}"/>
    <hyperlink ref="B4" location="'Facility Details'!A1" display="Back to Facility Details" xr:uid="{00000000-0004-0000-0300-000004000000}"/>
    <hyperlink ref="R59" r:id="rId3" display="http://www.ccdsupport.com/confluence/display/TBSAND/Subpart+MM+-+Blended+Products" xr:uid="{00000000-0004-0000-0300-000005000000}"/>
    <hyperlink ref="F20" r:id="rId4" xr:uid="{00000000-0004-0000-0300-000006000000}"/>
  </hyperlinks>
  <pageMargins left="0.7" right="0.7" top="0.75" bottom="0.75" header="0.3" footer="0.3"/>
  <pageSetup scale="77"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112"/>
  <sheetViews>
    <sheetView showGridLines="0" zoomScale="85" zoomScaleNormal="85" workbookViewId="0"/>
  </sheetViews>
  <sheetFormatPr defaultColWidth="9.08984375" defaultRowHeight="14.5" x14ac:dyDescent="0.35"/>
  <cols>
    <col min="1" max="1" width="9.08984375" style="97"/>
    <col min="2" max="2" width="32.08984375" style="97" customWidth="1"/>
    <col min="3" max="3" width="27.54296875" style="97" customWidth="1"/>
    <col min="4" max="4" width="28.54296875" style="97" customWidth="1"/>
    <col min="5" max="5" width="23.90625" style="97" customWidth="1"/>
    <col min="6" max="6" width="33.08984375" style="97" customWidth="1"/>
    <col min="7" max="7" width="21.08984375" style="97" bestFit="1" customWidth="1"/>
    <col min="8" max="8" width="18.54296875" style="97" customWidth="1"/>
    <col min="9" max="9" width="21.54296875" style="97" hidden="1" customWidth="1"/>
    <col min="10" max="10" width="13.453125" style="97" customWidth="1"/>
    <col min="11" max="11" width="16.08984375" style="97" customWidth="1"/>
    <col min="12" max="12" width="16.453125" style="97" customWidth="1"/>
    <col min="13" max="13" width="15.54296875" style="97" bestFit="1" customWidth="1"/>
    <col min="14" max="16384" width="9.08984375" style="97"/>
  </cols>
  <sheetData>
    <row r="1" spans="2:9" x14ac:dyDescent="0.35">
      <c r="B1" s="1" t="str">
        <f>'Facility Details'!C2</f>
        <v>Subpart LL - Suppliers of Coal-based Liquid Fuels</v>
      </c>
    </row>
    <row r="2" spans="2:9" ht="19" x14ac:dyDescent="0.35">
      <c r="B2" s="21" t="s">
        <v>129</v>
      </c>
      <c r="C2" s="1"/>
      <c r="D2" s="1"/>
      <c r="E2" s="22"/>
      <c r="F2" s="23"/>
    </row>
    <row r="3" spans="2:9" x14ac:dyDescent="0.35">
      <c r="B3" s="131" t="s">
        <v>239</v>
      </c>
      <c r="C3" s="24"/>
      <c r="E3" s="25"/>
      <c r="F3" s="25"/>
    </row>
    <row r="4" spans="2:9" x14ac:dyDescent="0.35">
      <c r="B4" s="51" t="s">
        <v>3</v>
      </c>
      <c r="C4" s="52"/>
      <c r="D4" s="52"/>
      <c r="E4" s="53"/>
      <c r="F4" s="23"/>
    </row>
    <row r="5" spans="2:9" x14ac:dyDescent="0.35">
      <c r="B5" s="5" t="str">
        <f>'Facility Details'!C8</f>
        <v>R.03</v>
      </c>
      <c r="C5" s="98"/>
      <c r="D5" s="98"/>
      <c r="E5" s="99" t="str">
        <f>'Facility Details'!H8</f>
        <v>Updated: 01/08/2025</v>
      </c>
    </row>
    <row r="6" spans="2:9" x14ac:dyDescent="0.35">
      <c r="B6" s="41"/>
      <c r="C6" s="41"/>
      <c r="D6" s="41"/>
      <c r="E6" s="41"/>
      <c r="F6" s="41"/>
    </row>
    <row r="7" spans="2:9" ht="16.5" x14ac:dyDescent="0.35">
      <c r="C7" s="100" t="s">
        <v>130</v>
      </c>
      <c r="D7" s="41"/>
      <c r="E7" s="41"/>
      <c r="F7" s="41"/>
      <c r="G7" s="35"/>
      <c r="H7" s="35"/>
      <c r="I7" s="35"/>
    </row>
    <row r="8" spans="2:9" x14ac:dyDescent="0.35">
      <c r="B8" s="203" t="s">
        <v>131</v>
      </c>
      <c r="C8" s="204" t="s">
        <v>14</v>
      </c>
      <c r="D8" s="101" t="s">
        <v>132</v>
      </c>
      <c r="E8" s="101" t="s">
        <v>133</v>
      </c>
      <c r="F8" s="102" t="s">
        <v>134</v>
      </c>
      <c r="G8" s="41"/>
      <c r="I8" s="203" t="s">
        <v>131</v>
      </c>
    </row>
    <row r="9" spans="2:9" x14ac:dyDescent="0.35">
      <c r="B9" s="203"/>
      <c r="C9" s="204"/>
      <c r="D9" s="101" t="s">
        <v>135</v>
      </c>
      <c r="E9" s="101" t="s">
        <v>136</v>
      </c>
      <c r="F9" s="102" t="s">
        <v>137</v>
      </c>
      <c r="G9" s="41"/>
      <c r="I9" s="203"/>
    </row>
    <row r="10" spans="2:9" ht="17" x14ac:dyDescent="0.35">
      <c r="B10" s="203"/>
      <c r="C10" s="204"/>
      <c r="D10" s="101"/>
      <c r="E10" s="101" t="s">
        <v>138</v>
      </c>
      <c r="F10" s="102" t="s">
        <v>139</v>
      </c>
      <c r="G10" s="41"/>
      <c r="I10" s="203"/>
    </row>
    <row r="11" spans="2:9" x14ac:dyDescent="0.35">
      <c r="B11" s="103"/>
      <c r="C11" s="205" t="s">
        <v>140</v>
      </c>
      <c r="D11" s="205"/>
      <c r="E11" s="205"/>
      <c r="F11" s="104"/>
      <c r="G11" s="41"/>
      <c r="I11" s="73" t="s">
        <v>23</v>
      </c>
    </row>
    <row r="12" spans="2:9" x14ac:dyDescent="0.35">
      <c r="B12" s="103"/>
      <c r="C12" s="105" t="s">
        <v>141</v>
      </c>
      <c r="D12" s="106"/>
      <c r="E12" s="106"/>
      <c r="F12" s="104"/>
      <c r="G12" s="41"/>
      <c r="I12" s="73" t="s">
        <v>24</v>
      </c>
    </row>
    <row r="13" spans="2:9" x14ac:dyDescent="0.35">
      <c r="B13" s="107" t="s">
        <v>23</v>
      </c>
      <c r="C13" s="108" t="s">
        <v>142</v>
      </c>
      <c r="D13" s="106">
        <v>0.1181</v>
      </c>
      <c r="E13" s="106">
        <v>86.66</v>
      </c>
      <c r="F13" s="104">
        <v>0.37530000000000002</v>
      </c>
      <c r="G13" s="41"/>
      <c r="I13" s="73" t="s">
        <v>25</v>
      </c>
    </row>
    <row r="14" spans="2:9" x14ac:dyDescent="0.35">
      <c r="B14" s="107" t="s">
        <v>24</v>
      </c>
      <c r="C14" s="108" t="s">
        <v>143</v>
      </c>
      <c r="D14" s="106">
        <v>0.1183</v>
      </c>
      <c r="E14" s="106">
        <v>86.63</v>
      </c>
      <c r="F14" s="104">
        <v>0.37580000000000002</v>
      </c>
      <c r="G14" s="41"/>
      <c r="I14" s="73" t="s">
        <v>26</v>
      </c>
    </row>
    <row r="15" spans="2:9" x14ac:dyDescent="0.35">
      <c r="B15" s="107" t="s">
        <v>25</v>
      </c>
      <c r="C15" s="108" t="s">
        <v>144</v>
      </c>
      <c r="D15" s="106">
        <v>0.11849999999999999</v>
      </c>
      <c r="E15" s="106">
        <v>86.61</v>
      </c>
      <c r="F15" s="104">
        <v>0.37630000000000002</v>
      </c>
      <c r="G15" s="41"/>
      <c r="I15" s="73" t="s">
        <v>27</v>
      </c>
    </row>
    <row r="16" spans="2:9" x14ac:dyDescent="0.35">
      <c r="B16" s="109"/>
      <c r="C16" s="110" t="s">
        <v>145</v>
      </c>
      <c r="D16" s="111"/>
      <c r="E16" s="111"/>
      <c r="F16" s="112"/>
      <c r="G16" s="41"/>
      <c r="I16" s="73" t="s">
        <v>28</v>
      </c>
    </row>
    <row r="17" spans="2:9" x14ac:dyDescent="0.35">
      <c r="B17" s="107" t="s">
        <v>26</v>
      </c>
      <c r="C17" s="113" t="s">
        <v>142</v>
      </c>
      <c r="D17" s="112">
        <v>0.11550000000000001</v>
      </c>
      <c r="E17" s="112">
        <v>86.5</v>
      </c>
      <c r="F17" s="112">
        <v>0.36630000000000001</v>
      </c>
      <c r="G17" s="41"/>
      <c r="I17" s="73" t="s">
        <v>29</v>
      </c>
    </row>
    <row r="18" spans="2:9" x14ac:dyDescent="0.35">
      <c r="B18" s="107" t="s">
        <v>27</v>
      </c>
      <c r="C18" s="113" t="s">
        <v>143</v>
      </c>
      <c r="D18" s="112">
        <v>0.11609999999999999</v>
      </c>
      <c r="E18" s="112">
        <v>86.55</v>
      </c>
      <c r="F18" s="112">
        <v>0.36840000000000001</v>
      </c>
      <c r="G18" s="41"/>
      <c r="I18" s="73" t="s">
        <v>30</v>
      </c>
    </row>
    <row r="19" spans="2:9" x14ac:dyDescent="0.35">
      <c r="B19" s="107" t="s">
        <v>28</v>
      </c>
      <c r="C19" s="113" t="s">
        <v>144</v>
      </c>
      <c r="D19" s="112">
        <v>0.1167</v>
      </c>
      <c r="E19" s="112">
        <v>86.59</v>
      </c>
      <c r="F19" s="112">
        <v>0.3705</v>
      </c>
      <c r="G19" s="41"/>
      <c r="I19" s="73" t="s">
        <v>31</v>
      </c>
    </row>
    <row r="20" spans="2:9" x14ac:dyDescent="0.35">
      <c r="B20" s="114"/>
      <c r="C20" s="115" t="s">
        <v>146</v>
      </c>
      <c r="D20" s="112"/>
      <c r="E20" s="112"/>
      <c r="F20" s="112"/>
      <c r="G20" s="41"/>
      <c r="I20" s="73" t="s">
        <v>32</v>
      </c>
    </row>
    <row r="21" spans="2:9" x14ac:dyDescent="0.35">
      <c r="B21" s="107" t="s">
        <v>29</v>
      </c>
      <c r="C21" s="113" t="s">
        <v>142</v>
      </c>
      <c r="D21" s="112">
        <v>0.1167</v>
      </c>
      <c r="E21" s="112">
        <v>86.13</v>
      </c>
      <c r="F21" s="112">
        <v>0.36859999999999998</v>
      </c>
      <c r="G21" s="41"/>
      <c r="I21" s="73" t="s">
        <v>33</v>
      </c>
    </row>
    <row r="22" spans="2:9" x14ac:dyDescent="0.35">
      <c r="B22" s="107" t="s">
        <v>30</v>
      </c>
      <c r="C22" s="113" t="s">
        <v>143</v>
      </c>
      <c r="D22" s="112">
        <v>0.11650000000000001</v>
      </c>
      <c r="E22" s="112">
        <v>86.07</v>
      </c>
      <c r="F22" s="112">
        <v>0.36770000000000003</v>
      </c>
      <c r="G22" s="41"/>
      <c r="I22" s="73" t="s">
        <v>34</v>
      </c>
    </row>
    <row r="23" spans="2:9" x14ac:dyDescent="0.35">
      <c r="B23" s="107" t="s">
        <v>31</v>
      </c>
      <c r="C23" s="113" t="s">
        <v>144</v>
      </c>
      <c r="D23" s="112">
        <v>0.1164</v>
      </c>
      <c r="E23" s="112">
        <v>86</v>
      </c>
      <c r="F23" s="112">
        <v>0.36699999999999999</v>
      </c>
      <c r="G23" s="41"/>
      <c r="I23" s="73" t="s">
        <v>35</v>
      </c>
    </row>
    <row r="24" spans="2:9" x14ac:dyDescent="0.35">
      <c r="B24" s="114"/>
      <c r="C24" s="115" t="s">
        <v>147</v>
      </c>
      <c r="D24" s="112"/>
      <c r="E24" s="112"/>
      <c r="F24" s="112"/>
      <c r="G24" s="41"/>
      <c r="I24" s="73" t="s">
        <v>36</v>
      </c>
    </row>
    <row r="25" spans="2:9" x14ac:dyDescent="0.35">
      <c r="B25" s="107" t="s">
        <v>32</v>
      </c>
      <c r="C25" s="113" t="s">
        <v>142</v>
      </c>
      <c r="D25" s="112">
        <v>0.11650000000000001</v>
      </c>
      <c r="E25" s="112">
        <v>86.05</v>
      </c>
      <c r="F25" s="112">
        <v>0.36759999999999998</v>
      </c>
      <c r="G25" s="41"/>
      <c r="I25" s="73" t="s">
        <v>37</v>
      </c>
    </row>
    <row r="26" spans="2:9" x14ac:dyDescent="0.35">
      <c r="B26" s="107" t="s">
        <v>33</v>
      </c>
      <c r="C26" s="113" t="s">
        <v>143</v>
      </c>
      <c r="D26" s="112">
        <v>0.11650000000000001</v>
      </c>
      <c r="E26" s="112">
        <v>86.06</v>
      </c>
      <c r="F26" s="112">
        <v>0.36759999999999998</v>
      </c>
      <c r="G26" s="41"/>
      <c r="I26" s="73" t="s">
        <v>38</v>
      </c>
    </row>
    <row r="27" spans="2:9" x14ac:dyDescent="0.35">
      <c r="B27" s="107" t="s">
        <v>34</v>
      </c>
      <c r="C27" s="113" t="s">
        <v>144</v>
      </c>
      <c r="D27" s="112">
        <v>0.1166</v>
      </c>
      <c r="E27" s="112">
        <v>86.06</v>
      </c>
      <c r="F27" s="112">
        <v>0.3679</v>
      </c>
      <c r="G27" s="41"/>
      <c r="I27" s="73" t="s">
        <v>39</v>
      </c>
    </row>
    <row r="28" spans="2:9" x14ac:dyDescent="0.35">
      <c r="B28" s="107" t="s">
        <v>35</v>
      </c>
      <c r="C28" s="115" t="s">
        <v>148</v>
      </c>
      <c r="D28" s="112">
        <v>0.11849999999999999</v>
      </c>
      <c r="E28" s="112">
        <v>86.61</v>
      </c>
      <c r="F28" s="112">
        <v>0.37630000000000002</v>
      </c>
      <c r="G28" s="41"/>
      <c r="I28" s="73" t="s">
        <v>40</v>
      </c>
    </row>
    <row r="29" spans="2:9" x14ac:dyDescent="0.35">
      <c r="B29" s="114"/>
      <c r="C29" s="201" t="s">
        <v>149</v>
      </c>
      <c r="D29" s="202"/>
      <c r="E29" s="202"/>
      <c r="F29" s="104"/>
      <c r="G29" s="41"/>
      <c r="I29" s="73" t="s">
        <v>41</v>
      </c>
    </row>
    <row r="30" spans="2:9" x14ac:dyDescent="0.35">
      <c r="B30" s="114"/>
      <c r="C30" s="115" t="s">
        <v>150</v>
      </c>
      <c r="D30" s="112"/>
      <c r="E30" s="112"/>
      <c r="F30" s="112"/>
      <c r="G30" s="41"/>
      <c r="I30" s="73" t="s">
        <v>42</v>
      </c>
    </row>
    <row r="31" spans="2:9" x14ac:dyDescent="0.35">
      <c r="B31" s="107" t="s">
        <v>36</v>
      </c>
      <c r="C31" s="113" t="s">
        <v>142</v>
      </c>
      <c r="D31" s="112">
        <v>0.1181</v>
      </c>
      <c r="E31" s="112">
        <v>86.66</v>
      </c>
      <c r="F31" s="112">
        <v>0.37530000000000002</v>
      </c>
      <c r="G31" s="41"/>
      <c r="I31" s="73" t="s">
        <v>43</v>
      </c>
    </row>
    <row r="32" spans="2:9" x14ac:dyDescent="0.35">
      <c r="B32" s="107" t="s">
        <v>37</v>
      </c>
      <c r="C32" s="113" t="s">
        <v>143</v>
      </c>
      <c r="D32" s="112">
        <v>0.1183</v>
      </c>
      <c r="E32" s="112">
        <v>86.63</v>
      </c>
      <c r="F32" s="112">
        <v>0.37580000000000002</v>
      </c>
      <c r="G32" s="41"/>
      <c r="I32" s="73" t="s">
        <v>44</v>
      </c>
    </row>
    <row r="33" spans="2:9" x14ac:dyDescent="0.35">
      <c r="B33" s="107" t="s">
        <v>38</v>
      </c>
      <c r="C33" s="113" t="s">
        <v>144</v>
      </c>
      <c r="D33" s="112">
        <v>0.11849999999999999</v>
      </c>
      <c r="E33" s="112">
        <v>86.61</v>
      </c>
      <c r="F33" s="112">
        <v>0.37630000000000002</v>
      </c>
      <c r="G33" s="41"/>
      <c r="I33" s="73" t="s">
        <v>45</v>
      </c>
    </row>
    <row r="34" spans="2:9" x14ac:dyDescent="0.35">
      <c r="B34" s="114"/>
      <c r="C34" s="115" t="s">
        <v>151</v>
      </c>
      <c r="D34" s="112"/>
      <c r="E34" s="112"/>
      <c r="F34" s="112"/>
      <c r="G34" s="41"/>
      <c r="I34" s="73" t="s">
        <v>46</v>
      </c>
    </row>
    <row r="35" spans="2:9" x14ac:dyDescent="0.35">
      <c r="B35" s="107" t="s">
        <v>39</v>
      </c>
      <c r="C35" s="113" t="s">
        <v>142</v>
      </c>
      <c r="D35" s="112">
        <v>0.11550000000000001</v>
      </c>
      <c r="E35" s="112">
        <v>86.5</v>
      </c>
      <c r="F35" s="112">
        <v>0.36630000000000001</v>
      </c>
      <c r="G35" s="41"/>
      <c r="I35" s="73" t="s">
        <v>47</v>
      </c>
    </row>
    <row r="36" spans="2:9" x14ac:dyDescent="0.35">
      <c r="B36" s="107" t="s">
        <v>40</v>
      </c>
      <c r="C36" s="113" t="s">
        <v>143</v>
      </c>
      <c r="D36" s="112">
        <v>0.11609999999999999</v>
      </c>
      <c r="E36" s="112">
        <v>86.55</v>
      </c>
      <c r="F36" s="112">
        <v>0.36840000000000001</v>
      </c>
      <c r="G36" s="41"/>
      <c r="I36" s="73" t="s">
        <v>48</v>
      </c>
    </row>
    <row r="37" spans="2:9" x14ac:dyDescent="0.35">
      <c r="B37" s="107" t="s">
        <v>41</v>
      </c>
      <c r="C37" s="113" t="s">
        <v>144</v>
      </c>
      <c r="D37" s="112">
        <v>0.1167</v>
      </c>
      <c r="E37" s="112">
        <v>86.59</v>
      </c>
      <c r="F37" s="112">
        <v>0.3705</v>
      </c>
      <c r="G37" s="41"/>
      <c r="I37" s="73" t="s">
        <v>49</v>
      </c>
    </row>
    <row r="38" spans="2:9" x14ac:dyDescent="0.35">
      <c r="B38" s="114"/>
      <c r="C38" s="115" t="s">
        <v>152</v>
      </c>
      <c r="D38" s="112"/>
      <c r="E38" s="112"/>
      <c r="F38" s="112"/>
      <c r="G38" s="41"/>
      <c r="I38" s="73" t="s">
        <v>15</v>
      </c>
    </row>
    <row r="39" spans="2:9" x14ac:dyDescent="0.35">
      <c r="B39" s="107" t="s">
        <v>42</v>
      </c>
      <c r="C39" s="113" t="s">
        <v>142</v>
      </c>
      <c r="D39" s="112">
        <v>0.1167</v>
      </c>
      <c r="E39" s="112">
        <v>86.13</v>
      </c>
      <c r="F39" s="112">
        <v>0.36859999999999998</v>
      </c>
      <c r="G39" s="41"/>
      <c r="I39" s="73" t="s">
        <v>16</v>
      </c>
    </row>
    <row r="40" spans="2:9" x14ac:dyDescent="0.35">
      <c r="B40" s="107" t="s">
        <v>43</v>
      </c>
      <c r="C40" s="113" t="s">
        <v>143</v>
      </c>
      <c r="D40" s="112">
        <v>0.11650000000000001</v>
      </c>
      <c r="E40" s="112">
        <v>86.07</v>
      </c>
      <c r="F40" s="112">
        <v>0.36770000000000003</v>
      </c>
      <c r="G40" s="41"/>
      <c r="I40" s="73" t="s">
        <v>17</v>
      </c>
    </row>
    <row r="41" spans="2:9" x14ac:dyDescent="0.35">
      <c r="B41" s="107" t="s">
        <v>44</v>
      </c>
      <c r="C41" s="113" t="s">
        <v>144</v>
      </c>
      <c r="D41" s="112">
        <v>0.1164</v>
      </c>
      <c r="E41" s="112">
        <v>86</v>
      </c>
      <c r="F41" s="112">
        <v>0.36699999999999999</v>
      </c>
      <c r="G41" s="41"/>
      <c r="I41" s="73" t="s">
        <v>18</v>
      </c>
    </row>
    <row r="42" spans="2:9" x14ac:dyDescent="0.35">
      <c r="B42" s="114"/>
      <c r="C42" s="115" t="s">
        <v>153</v>
      </c>
      <c r="D42" s="112"/>
      <c r="E42" s="112"/>
      <c r="F42" s="112"/>
      <c r="G42" s="41"/>
      <c r="I42" s="73" t="s">
        <v>19</v>
      </c>
    </row>
    <row r="43" spans="2:9" x14ac:dyDescent="0.35">
      <c r="B43" s="107" t="s">
        <v>45</v>
      </c>
      <c r="C43" s="113" t="s">
        <v>142</v>
      </c>
      <c r="D43" s="112">
        <v>0.11650000000000001</v>
      </c>
      <c r="E43" s="112">
        <v>86.05</v>
      </c>
      <c r="F43" s="112">
        <v>0.36759999999999998</v>
      </c>
      <c r="G43" s="41"/>
      <c r="I43" s="73" t="s">
        <v>50</v>
      </c>
    </row>
    <row r="44" spans="2:9" x14ac:dyDescent="0.35">
      <c r="B44" s="107" t="s">
        <v>46</v>
      </c>
      <c r="C44" s="113" t="s">
        <v>143</v>
      </c>
      <c r="D44" s="112">
        <v>0.11650000000000001</v>
      </c>
      <c r="E44" s="112">
        <v>86.06</v>
      </c>
      <c r="F44" s="112">
        <v>0.36759999999999998</v>
      </c>
      <c r="G44" s="41"/>
      <c r="I44" s="73" t="s">
        <v>51</v>
      </c>
    </row>
    <row r="45" spans="2:9" x14ac:dyDescent="0.35">
      <c r="B45" s="107" t="s">
        <v>47</v>
      </c>
      <c r="C45" s="113" t="s">
        <v>144</v>
      </c>
      <c r="D45" s="112">
        <v>0.1166</v>
      </c>
      <c r="E45" s="112">
        <v>86.06</v>
      </c>
      <c r="F45" s="112">
        <v>0.3679</v>
      </c>
      <c r="G45" s="41"/>
      <c r="I45" s="73" t="s">
        <v>52</v>
      </c>
    </row>
    <row r="46" spans="2:9" x14ac:dyDescent="0.35">
      <c r="B46" s="107" t="s">
        <v>48</v>
      </c>
      <c r="C46" s="115" t="s">
        <v>154</v>
      </c>
      <c r="D46" s="112">
        <v>0.11849999999999999</v>
      </c>
      <c r="E46" s="112">
        <v>86.61</v>
      </c>
      <c r="F46" s="112">
        <v>0.37630000000000002</v>
      </c>
      <c r="G46" s="41"/>
      <c r="I46" s="73" t="s">
        <v>53</v>
      </c>
    </row>
    <row r="47" spans="2:9" x14ac:dyDescent="0.35">
      <c r="B47" s="114"/>
      <c r="C47" s="201" t="s">
        <v>155</v>
      </c>
      <c r="D47" s="202"/>
      <c r="E47" s="202"/>
      <c r="F47" s="104"/>
      <c r="G47" s="41"/>
      <c r="I47" s="73" t="s">
        <v>54</v>
      </c>
    </row>
    <row r="48" spans="2:9" x14ac:dyDescent="0.35">
      <c r="B48" s="107" t="s">
        <v>49</v>
      </c>
      <c r="C48" s="115" t="s">
        <v>156</v>
      </c>
      <c r="D48" s="112">
        <v>0.1268</v>
      </c>
      <c r="E48" s="112">
        <v>37.479999999999997</v>
      </c>
      <c r="F48" s="112">
        <v>0.17430000000000001</v>
      </c>
      <c r="G48" s="41"/>
      <c r="I48" s="73" t="s">
        <v>55</v>
      </c>
    </row>
    <row r="49" spans="2:9" x14ac:dyDescent="0.35">
      <c r="B49" s="107" t="s">
        <v>15</v>
      </c>
      <c r="C49" s="115" t="s">
        <v>15</v>
      </c>
      <c r="D49" s="112">
        <v>0.12570000000000001</v>
      </c>
      <c r="E49" s="112">
        <v>64.819999999999993</v>
      </c>
      <c r="F49" s="112">
        <v>0.29880000000000001</v>
      </c>
      <c r="G49" s="41"/>
      <c r="I49" s="73" t="s">
        <v>56</v>
      </c>
    </row>
    <row r="50" spans="2:9" x14ac:dyDescent="0.35">
      <c r="B50" s="107" t="s">
        <v>16</v>
      </c>
      <c r="C50" s="115" t="s">
        <v>16</v>
      </c>
      <c r="D50" s="112">
        <v>0.1181</v>
      </c>
      <c r="E50" s="112">
        <v>68.13</v>
      </c>
      <c r="F50" s="112">
        <v>0.29499999999999998</v>
      </c>
      <c r="G50" s="41"/>
      <c r="I50" s="73" t="s">
        <v>57</v>
      </c>
    </row>
    <row r="51" spans="2:9" x14ac:dyDescent="0.35">
      <c r="B51" s="107" t="s">
        <v>17</v>
      </c>
      <c r="C51" s="115" t="s">
        <v>17</v>
      </c>
      <c r="D51" s="112">
        <v>0.1182</v>
      </c>
      <c r="E51" s="112">
        <v>70.53</v>
      </c>
      <c r="F51" s="112">
        <v>0.30570000000000003</v>
      </c>
      <c r="G51" s="41"/>
      <c r="I51" s="73" t="s">
        <v>58</v>
      </c>
    </row>
    <row r="52" spans="2:9" x14ac:dyDescent="0.35">
      <c r="B52" s="107" t="s">
        <v>18</v>
      </c>
      <c r="C52" s="115" t="s">
        <v>18</v>
      </c>
      <c r="D52" s="112">
        <v>0.1229</v>
      </c>
      <c r="E52" s="112">
        <v>70.53</v>
      </c>
      <c r="F52" s="112">
        <v>0.31780000000000003</v>
      </c>
      <c r="G52" s="41"/>
      <c r="I52" s="73" t="s">
        <v>59</v>
      </c>
    </row>
    <row r="53" spans="2:9" x14ac:dyDescent="0.35">
      <c r="B53" s="107" t="s">
        <v>19</v>
      </c>
      <c r="C53" s="115" t="s">
        <v>19</v>
      </c>
      <c r="D53" s="112">
        <v>0.11559999999999999</v>
      </c>
      <c r="E53" s="112">
        <v>70.53</v>
      </c>
      <c r="F53" s="112">
        <v>0.29899999999999999</v>
      </c>
      <c r="G53" s="41"/>
      <c r="I53" s="73" t="s">
        <v>60</v>
      </c>
    </row>
    <row r="54" spans="2:9" x14ac:dyDescent="0.35">
      <c r="B54" s="114"/>
      <c r="C54" s="201" t="s">
        <v>157</v>
      </c>
      <c r="D54" s="202"/>
      <c r="E54" s="202"/>
      <c r="F54" s="104"/>
      <c r="G54" s="41"/>
      <c r="I54" s="73" t="s">
        <v>61</v>
      </c>
    </row>
    <row r="55" spans="2:9" x14ac:dyDescent="0.35">
      <c r="B55" s="114"/>
      <c r="C55" s="115" t="s">
        <v>158</v>
      </c>
      <c r="D55" s="112"/>
      <c r="E55" s="112"/>
      <c r="F55" s="112"/>
      <c r="G55" s="41"/>
      <c r="I55" s="73" t="s">
        <v>62</v>
      </c>
    </row>
    <row r="56" spans="2:9" x14ac:dyDescent="0.35">
      <c r="B56" s="107" t="s">
        <v>50</v>
      </c>
      <c r="C56" s="113" t="s">
        <v>159</v>
      </c>
      <c r="D56" s="112">
        <v>0.1346</v>
      </c>
      <c r="E56" s="112">
        <v>86.4</v>
      </c>
      <c r="F56" s="112">
        <v>0.4264</v>
      </c>
      <c r="G56" s="41"/>
      <c r="I56" s="73" t="s">
        <v>63</v>
      </c>
    </row>
    <row r="57" spans="2:9" x14ac:dyDescent="0.35">
      <c r="B57" s="107" t="s">
        <v>51</v>
      </c>
      <c r="C57" s="113" t="s">
        <v>160</v>
      </c>
      <c r="D57" s="112">
        <v>0.1346</v>
      </c>
      <c r="E57" s="112">
        <v>86.4</v>
      </c>
      <c r="F57" s="112">
        <v>0.4264</v>
      </c>
      <c r="G57" s="41"/>
      <c r="I57" s="73" t="s">
        <v>64</v>
      </c>
    </row>
    <row r="58" spans="2:9" x14ac:dyDescent="0.35">
      <c r="B58" s="107" t="s">
        <v>52</v>
      </c>
      <c r="C58" s="113" t="s">
        <v>161</v>
      </c>
      <c r="D58" s="112">
        <v>0.1346</v>
      </c>
      <c r="E58" s="112">
        <v>86.4</v>
      </c>
      <c r="F58" s="112">
        <v>0.4264</v>
      </c>
      <c r="G58" s="41"/>
      <c r="I58" s="73" t="s">
        <v>65</v>
      </c>
    </row>
    <row r="59" spans="2:9" x14ac:dyDescent="0.35">
      <c r="B59" s="114"/>
      <c r="C59" s="115" t="s">
        <v>162</v>
      </c>
      <c r="D59" s="112"/>
      <c r="E59" s="112"/>
      <c r="F59" s="112"/>
      <c r="G59" s="41"/>
      <c r="I59" s="73" t="s">
        <v>66</v>
      </c>
    </row>
    <row r="60" spans="2:9" x14ac:dyDescent="0.35">
      <c r="B60" s="107" t="s">
        <v>53</v>
      </c>
      <c r="C60" s="113" t="s">
        <v>159</v>
      </c>
      <c r="D60" s="112">
        <v>0.13420000000000001</v>
      </c>
      <c r="E60" s="112">
        <v>87.3</v>
      </c>
      <c r="F60" s="112">
        <v>0.42959999999999998</v>
      </c>
      <c r="G60" s="41"/>
      <c r="I60" s="73" t="s">
        <v>67</v>
      </c>
    </row>
    <row r="61" spans="2:9" x14ac:dyDescent="0.35">
      <c r="B61" s="107" t="s">
        <v>54</v>
      </c>
      <c r="C61" s="113" t="s">
        <v>160</v>
      </c>
      <c r="D61" s="112">
        <v>0.13420000000000001</v>
      </c>
      <c r="E61" s="112">
        <v>87.3</v>
      </c>
      <c r="F61" s="112">
        <v>0.42959999999999998</v>
      </c>
      <c r="G61" s="41"/>
      <c r="I61" s="73" t="s">
        <v>68</v>
      </c>
    </row>
    <row r="62" spans="2:9" x14ac:dyDescent="0.35">
      <c r="B62" s="107" t="s">
        <v>55</v>
      </c>
      <c r="C62" s="113" t="s">
        <v>161</v>
      </c>
      <c r="D62" s="112">
        <v>0.13420000000000001</v>
      </c>
      <c r="E62" s="112">
        <v>87.3</v>
      </c>
      <c r="F62" s="112">
        <v>0.42959999999999998</v>
      </c>
      <c r="G62" s="41"/>
      <c r="I62" s="73" t="s">
        <v>69</v>
      </c>
    </row>
    <row r="63" spans="2:9" x14ac:dyDescent="0.35">
      <c r="B63" s="107" t="s">
        <v>56</v>
      </c>
      <c r="C63" s="115" t="s">
        <v>163</v>
      </c>
      <c r="D63" s="112">
        <v>0.1452</v>
      </c>
      <c r="E63" s="112">
        <v>86.47</v>
      </c>
      <c r="F63" s="112">
        <v>0.46039999999999998</v>
      </c>
      <c r="G63" s="41"/>
      <c r="I63" s="73" t="s">
        <v>70</v>
      </c>
    </row>
    <row r="64" spans="2:9" ht="28" x14ac:dyDescent="0.35">
      <c r="B64" s="116" t="s">
        <v>57</v>
      </c>
      <c r="C64" s="115" t="s">
        <v>164</v>
      </c>
      <c r="D64" s="112">
        <v>0.13650000000000001</v>
      </c>
      <c r="E64" s="112">
        <v>85.67</v>
      </c>
      <c r="F64" s="112">
        <v>0.42880000000000001</v>
      </c>
      <c r="G64" s="41"/>
      <c r="I64" s="73" t="s">
        <v>71</v>
      </c>
    </row>
    <row r="65" spans="2:9" ht="28" x14ac:dyDescent="0.35">
      <c r="B65" s="116" t="s">
        <v>58</v>
      </c>
      <c r="C65" s="115" t="s">
        <v>165</v>
      </c>
      <c r="D65" s="112">
        <v>0.15279999999999999</v>
      </c>
      <c r="E65" s="112">
        <v>84.67</v>
      </c>
      <c r="F65" s="112">
        <v>0.47439999999999999</v>
      </c>
      <c r="G65" s="41"/>
      <c r="I65" s="73" t="s">
        <v>72</v>
      </c>
    </row>
    <row r="66" spans="2:9" x14ac:dyDescent="0.35">
      <c r="B66" s="107" t="s">
        <v>59</v>
      </c>
      <c r="C66" s="115" t="s">
        <v>166</v>
      </c>
      <c r="D66" s="112">
        <v>0.12939999999999999</v>
      </c>
      <c r="E66" s="112">
        <v>86.3</v>
      </c>
      <c r="F66" s="112">
        <v>0.40949999999999998</v>
      </c>
      <c r="G66" s="41"/>
      <c r="I66" s="73" t="s">
        <v>73</v>
      </c>
    </row>
    <row r="67" spans="2:9" x14ac:dyDescent="0.35">
      <c r="B67" s="107" t="s">
        <v>60</v>
      </c>
      <c r="C67" s="115" t="s">
        <v>167</v>
      </c>
      <c r="D67" s="112">
        <v>0.1346</v>
      </c>
      <c r="E67" s="112">
        <v>86.4</v>
      </c>
      <c r="F67" s="112">
        <v>0.4264</v>
      </c>
      <c r="G67" s="41"/>
      <c r="I67" s="73" t="s">
        <v>74</v>
      </c>
    </row>
    <row r="68" spans="2:9" x14ac:dyDescent="0.35">
      <c r="B68" s="107" t="s">
        <v>61</v>
      </c>
      <c r="C68" s="115" t="s">
        <v>168</v>
      </c>
      <c r="D68" s="112">
        <v>0.1452</v>
      </c>
      <c r="E68" s="112">
        <v>86.47</v>
      </c>
      <c r="F68" s="112">
        <v>0.46039999999999998</v>
      </c>
      <c r="G68" s="41"/>
      <c r="I68" s="73" t="s">
        <v>75</v>
      </c>
    </row>
    <row r="69" spans="2:9" x14ac:dyDescent="0.35">
      <c r="B69" s="114"/>
      <c r="C69" s="201" t="s">
        <v>169</v>
      </c>
      <c r="D69" s="202"/>
      <c r="E69" s="202"/>
      <c r="F69" s="104"/>
      <c r="G69" s="41"/>
      <c r="I69" s="73" t="s">
        <v>76</v>
      </c>
    </row>
    <row r="70" spans="2:9" x14ac:dyDescent="0.35">
      <c r="B70" s="107" t="s">
        <v>62</v>
      </c>
      <c r="C70" s="113" t="s">
        <v>170</v>
      </c>
      <c r="D70" s="112">
        <v>0.1158</v>
      </c>
      <c r="E70" s="112">
        <v>84.11</v>
      </c>
      <c r="F70" s="112">
        <v>0.35709999999999997</v>
      </c>
      <c r="G70" s="41"/>
      <c r="I70" s="73" t="s">
        <v>77</v>
      </c>
    </row>
    <row r="71" spans="2:9" x14ac:dyDescent="0.35">
      <c r="B71" s="107" t="s">
        <v>63</v>
      </c>
      <c r="C71" s="113" t="s">
        <v>171</v>
      </c>
      <c r="D71" s="112">
        <v>0.13900000000000001</v>
      </c>
      <c r="E71" s="112">
        <v>87.3</v>
      </c>
      <c r="F71" s="112">
        <v>0.44500000000000001</v>
      </c>
      <c r="G71" s="41"/>
      <c r="I71" s="73" t="s">
        <v>78</v>
      </c>
    </row>
    <row r="72" spans="2:9" x14ac:dyDescent="0.35">
      <c r="B72" s="114"/>
      <c r="C72" s="201" t="s">
        <v>172</v>
      </c>
      <c r="D72" s="202"/>
      <c r="E72" s="202"/>
      <c r="F72" s="104"/>
      <c r="G72" s="41"/>
      <c r="I72" s="73" t="s">
        <v>79</v>
      </c>
    </row>
    <row r="73" spans="2:9" x14ac:dyDescent="0.35">
      <c r="B73" s="107" t="s">
        <v>64</v>
      </c>
      <c r="C73" s="117" t="s">
        <v>173</v>
      </c>
      <c r="D73" s="112">
        <v>0.14760000000000001</v>
      </c>
      <c r="E73" s="112">
        <v>85.8</v>
      </c>
      <c r="F73" s="112">
        <v>0.46429999999999999</v>
      </c>
      <c r="G73" s="41"/>
      <c r="I73" s="73" t="s">
        <v>80</v>
      </c>
    </row>
    <row r="74" spans="2:9" x14ac:dyDescent="0.35">
      <c r="B74" s="107" t="s">
        <v>65</v>
      </c>
      <c r="C74" s="117" t="s">
        <v>174</v>
      </c>
      <c r="D74" s="112">
        <v>0.16220000000000001</v>
      </c>
      <c r="E74" s="112">
        <v>85.7</v>
      </c>
      <c r="F74" s="112">
        <v>0.50970000000000004</v>
      </c>
      <c r="G74" s="41"/>
      <c r="I74" s="73" t="s">
        <v>81</v>
      </c>
    </row>
    <row r="75" spans="2:9" x14ac:dyDescent="0.35">
      <c r="B75" s="114"/>
      <c r="C75" s="201" t="s">
        <v>175</v>
      </c>
      <c r="D75" s="202"/>
      <c r="E75" s="202"/>
      <c r="F75" s="104"/>
      <c r="G75" s="41"/>
      <c r="I75" s="73" t="s">
        <v>82</v>
      </c>
    </row>
    <row r="76" spans="2:9" x14ac:dyDescent="0.35">
      <c r="B76" s="107" t="s">
        <v>66</v>
      </c>
      <c r="C76" s="115" t="s">
        <v>176</v>
      </c>
      <c r="D76" s="112">
        <v>0.112</v>
      </c>
      <c r="E76" s="112">
        <v>85</v>
      </c>
      <c r="F76" s="112">
        <v>0.34899999999999998</v>
      </c>
      <c r="G76" s="41"/>
      <c r="I76" s="73" t="s">
        <v>83</v>
      </c>
    </row>
    <row r="77" spans="2:9" x14ac:dyDescent="0.35">
      <c r="B77" s="107" t="s">
        <v>67</v>
      </c>
      <c r="C77" s="115" t="s">
        <v>177</v>
      </c>
      <c r="D77" s="112">
        <v>0.1222</v>
      </c>
      <c r="E77" s="112">
        <v>84.76</v>
      </c>
      <c r="F77" s="112">
        <v>0.37980000000000003</v>
      </c>
      <c r="G77" s="41"/>
      <c r="I77" s="73" t="s">
        <v>84</v>
      </c>
    </row>
    <row r="78" spans="2:9" x14ac:dyDescent="0.35">
      <c r="B78" s="107" t="s">
        <v>68</v>
      </c>
      <c r="C78" s="115" t="s">
        <v>178</v>
      </c>
      <c r="D78" s="112">
        <v>0.14280000000000001</v>
      </c>
      <c r="E78" s="112">
        <v>85.8</v>
      </c>
      <c r="F78" s="112">
        <v>0.44919999999999999</v>
      </c>
      <c r="G78" s="41"/>
      <c r="I78" s="73" t="s">
        <v>85</v>
      </c>
    </row>
    <row r="79" spans="2:9" x14ac:dyDescent="0.35">
      <c r="B79" s="107" t="s">
        <v>69</v>
      </c>
      <c r="C79" s="115" t="s">
        <v>179</v>
      </c>
      <c r="D79" s="112">
        <v>0.1285</v>
      </c>
      <c r="E79" s="112">
        <v>85.3</v>
      </c>
      <c r="F79" s="112">
        <v>0.40189999999999998</v>
      </c>
      <c r="G79" s="41"/>
      <c r="I79" s="73" t="s">
        <v>86</v>
      </c>
    </row>
    <row r="80" spans="2:9" x14ac:dyDescent="0.35">
      <c r="B80" s="107" t="s">
        <v>70</v>
      </c>
      <c r="C80" s="115" t="s">
        <v>180</v>
      </c>
      <c r="D80" s="112">
        <v>0.18179999999999999</v>
      </c>
      <c r="E80" s="112">
        <v>92.28</v>
      </c>
      <c r="F80" s="112">
        <v>0.61509999999999998</v>
      </c>
      <c r="G80" s="41"/>
    </row>
    <row r="81" spans="2:7" x14ac:dyDescent="0.35">
      <c r="B81" s="107" t="s">
        <v>71</v>
      </c>
      <c r="C81" s="115" t="s">
        <v>181</v>
      </c>
      <c r="D81" s="112">
        <v>0.16339999999999999</v>
      </c>
      <c r="E81" s="112">
        <v>83.47</v>
      </c>
      <c r="F81" s="112">
        <v>0.50009999999999999</v>
      </c>
      <c r="G81" s="41"/>
    </row>
    <row r="82" spans="2:7" x14ac:dyDescent="0.35">
      <c r="B82" s="107" t="s">
        <v>72</v>
      </c>
      <c r="C82" s="115" t="s">
        <v>182</v>
      </c>
      <c r="D82" s="112">
        <v>0.14050000000000001</v>
      </c>
      <c r="E82" s="112">
        <v>77.7</v>
      </c>
      <c r="F82" s="112">
        <v>0.40029999999999999</v>
      </c>
      <c r="G82" s="41"/>
    </row>
    <row r="83" spans="2:7" x14ac:dyDescent="0.35">
      <c r="B83" s="107" t="s">
        <v>73</v>
      </c>
      <c r="C83" s="115" t="s">
        <v>183</v>
      </c>
      <c r="D83" s="112">
        <v>5.79E-2</v>
      </c>
      <c r="E83" s="112">
        <v>79.89</v>
      </c>
      <c r="F83" s="125">
        <v>0.17</v>
      </c>
      <c r="G83" s="41"/>
    </row>
    <row r="84" spans="2:7" x14ac:dyDescent="0.35">
      <c r="B84" s="107" t="s">
        <v>74</v>
      </c>
      <c r="C84" s="115" t="s">
        <v>184</v>
      </c>
      <c r="D84" s="112">
        <v>4.9200000000000001E-2</v>
      </c>
      <c r="E84" s="112">
        <v>85.63</v>
      </c>
      <c r="F84" s="112">
        <v>0.154</v>
      </c>
      <c r="G84" s="41"/>
    </row>
    <row r="85" spans="2:7" x14ac:dyDescent="0.35">
      <c r="B85" s="107" t="s">
        <v>75</v>
      </c>
      <c r="C85" s="115" t="s">
        <v>185</v>
      </c>
      <c r="D85" s="112">
        <v>8.0600000000000005E-2</v>
      </c>
      <c r="E85" s="112">
        <v>81.709999999999994</v>
      </c>
      <c r="F85" s="112">
        <v>0.24099999999999999</v>
      </c>
      <c r="G85" s="41"/>
    </row>
    <row r="86" spans="2:7" x14ac:dyDescent="0.35">
      <c r="B86" s="107" t="s">
        <v>76</v>
      </c>
      <c r="C86" s="115" t="s">
        <v>186</v>
      </c>
      <c r="D86" s="112">
        <v>8.2699999999999996E-2</v>
      </c>
      <c r="E86" s="112">
        <v>85.63</v>
      </c>
      <c r="F86" s="125">
        <v>0.26</v>
      </c>
      <c r="G86" s="41"/>
    </row>
    <row r="87" spans="2:7" x14ac:dyDescent="0.35">
      <c r="B87" s="107" t="s">
        <v>77</v>
      </c>
      <c r="C87" s="115" t="s">
        <v>187</v>
      </c>
      <c r="D87" s="112">
        <v>9.2799999999999994E-2</v>
      </c>
      <c r="E87" s="112">
        <v>82.66</v>
      </c>
      <c r="F87" s="112">
        <v>0.28100000000000003</v>
      </c>
      <c r="G87" s="41"/>
    </row>
    <row r="88" spans="2:7" x14ac:dyDescent="0.35">
      <c r="B88" s="107" t="s">
        <v>78</v>
      </c>
      <c r="C88" s="115" t="s">
        <v>188</v>
      </c>
      <c r="D88" s="112">
        <v>9.7199999999999995E-2</v>
      </c>
      <c r="E88" s="112">
        <v>85.63</v>
      </c>
      <c r="F88" s="112">
        <v>0.30499999999999999</v>
      </c>
      <c r="G88" s="41"/>
    </row>
    <row r="89" spans="2:7" x14ac:dyDescent="0.35">
      <c r="B89" s="107" t="s">
        <v>79</v>
      </c>
      <c r="C89" s="115" t="s">
        <v>189</v>
      </c>
      <c r="D89" s="112">
        <v>8.9200000000000002E-2</v>
      </c>
      <c r="E89" s="112">
        <v>82.66</v>
      </c>
      <c r="F89" s="125">
        <v>0.27</v>
      </c>
      <c r="G89" s="41"/>
    </row>
    <row r="90" spans="2:7" x14ac:dyDescent="0.35">
      <c r="B90" s="107" t="s">
        <v>80</v>
      </c>
      <c r="C90" s="115" t="s">
        <v>190</v>
      </c>
      <c r="D90" s="112">
        <v>9.4899999999999998E-2</v>
      </c>
      <c r="E90" s="112">
        <v>85.63</v>
      </c>
      <c r="F90" s="112">
        <v>0.29799999999999999</v>
      </c>
      <c r="G90" s="41"/>
    </row>
    <row r="91" spans="2:7" x14ac:dyDescent="0.35">
      <c r="B91" s="107" t="s">
        <v>81</v>
      </c>
      <c r="C91" s="115" t="s">
        <v>191</v>
      </c>
      <c r="D91" s="112">
        <v>0.1055</v>
      </c>
      <c r="E91" s="112">
        <v>83.63</v>
      </c>
      <c r="F91" s="112">
        <v>0.32350000000000001</v>
      </c>
      <c r="G91" s="41"/>
    </row>
    <row r="92" spans="2:7" x14ac:dyDescent="0.35">
      <c r="B92" s="107" t="s">
        <v>82</v>
      </c>
      <c r="C92" s="115" t="s">
        <v>192</v>
      </c>
      <c r="D92" s="112">
        <v>0.13800000000000001</v>
      </c>
      <c r="E92" s="112">
        <v>85.49</v>
      </c>
      <c r="F92" s="112">
        <v>0.43259999999999998</v>
      </c>
      <c r="G92" s="41"/>
    </row>
    <row r="93" spans="2:7" x14ac:dyDescent="0.35">
      <c r="B93" s="41"/>
      <c r="C93" s="41"/>
      <c r="D93" s="41"/>
      <c r="E93" s="41"/>
      <c r="F93" s="41"/>
    </row>
    <row r="94" spans="2:7" ht="21.75" customHeight="1" x14ac:dyDescent="0.35">
      <c r="B94" s="41" t="s">
        <v>193</v>
      </c>
      <c r="C94" s="41"/>
      <c r="D94" s="41"/>
      <c r="E94" s="41"/>
      <c r="F94"/>
    </row>
    <row r="95" spans="2:7" ht="21.75" customHeight="1" x14ac:dyDescent="0.35">
      <c r="B95" s="41" t="s">
        <v>194</v>
      </c>
      <c r="C95" s="41"/>
      <c r="D95" s="41"/>
      <c r="E95" s="41"/>
      <c r="F95" s="74" t="s">
        <v>244</v>
      </c>
    </row>
    <row r="96" spans="2:7" x14ac:dyDescent="0.35">
      <c r="B96" s="41"/>
      <c r="C96" s="41"/>
      <c r="D96" s="41"/>
      <c r="E96" s="41"/>
      <c r="F96" s="41"/>
    </row>
    <row r="97" spans="2:6" x14ac:dyDescent="0.35">
      <c r="B97" s="41" t="s">
        <v>195</v>
      </c>
      <c r="C97" s="41"/>
      <c r="D97" s="41"/>
      <c r="E97" s="41"/>
      <c r="F97" s="41"/>
    </row>
    <row r="98" spans="2:6" x14ac:dyDescent="0.35">
      <c r="B98" s="41" t="s">
        <v>196</v>
      </c>
      <c r="C98" s="41"/>
      <c r="D98" s="41"/>
      <c r="E98" s="41"/>
      <c r="F98" s="41"/>
    </row>
    <row r="99" spans="2:6" x14ac:dyDescent="0.35">
      <c r="B99" s="41" t="s">
        <v>197</v>
      </c>
      <c r="C99" s="41"/>
      <c r="D99" s="41"/>
      <c r="E99" s="41"/>
      <c r="F99" s="41"/>
    </row>
    <row r="100" spans="2:6" x14ac:dyDescent="0.35">
      <c r="B100" s="41"/>
      <c r="C100" s="41"/>
      <c r="D100" s="41"/>
      <c r="E100" s="41"/>
      <c r="F100" s="41"/>
    </row>
    <row r="101" spans="2:6" x14ac:dyDescent="0.35">
      <c r="F101" s="41"/>
    </row>
    <row r="102" spans="2:6" x14ac:dyDescent="0.35">
      <c r="C102" s="100" t="s">
        <v>198</v>
      </c>
    </row>
    <row r="103" spans="2:6" ht="28" x14ac:dyDescent="0.35">
      <c r="B103" s="203" t="s">
        <v>131</v>
      </c>
      <c r="C103" s="206" t="s">
        <v>199</v>
      </c>
      <c r="D103" s="118" t="s">
        <v>200</v>
      </c>
      <c r="E103" s="118" t="s">
        <v>201</v>
      </c>
      <c r="F103" s="118" t="s">
        <v>134</v>
      </c>
    </row>
    <row r="104" spans="2:6" x14ac:dyDescent="0.35">
      <c r="B104" s="203"/>
      <c r="C104" s="206"/>
      <c r="D104" s="118" t="s">
        <v>202</v>
      </c>
      <c r="E104" s="118" t="s">
        <v>138</v>
      </c>
      <c r="F104" s="118" t="s">
        <v>203</v>
      </c>
    </row>
    <row r="105" spans="2:6" ht="17" x14ac:dyDescent="0.35">
      <c r="B105" s="203"/>
      <c r="C105" s="206"/>
      <c r="D105" s="118" t="s">
        <v>135</v>
      </c>
      <c r="E105" s="118"/>
      <c r="F105" s="118" t="s">
        <v>139</v>
      </c>
    </row>
    <row r="106" spans="2:6" x14ac:dyDescent="0.35">
      <c r="B106" s="119" t="s">
        <v>83</v>
      </c>
      <c r="C106" s="120" t="s">
        <v>204</v>
      </c>
      <c r="D106" s="121">
        <v>0.12670000000000001</v>
      </c>
      <c r="E106" s="121">
        <v>52.14</v>
      </c>
      <c r="F106" s="121">
        <v>0.2422</v>
      </c>
    </row>
    <row r="107" spans="2:6" ht="28" x14ac:dyDescent="0.35">
      <c r="B107" s="119" t="s">
        <v>84</v>
      </c>
      <c r="C107" s="120" t="s">
        <v>205</v>
      </c>
      <c r="D107" s="121">
        <v>0.1396</v>
      </c>
      <c r="E107" s="121">
        <v>77.3</v>
      </c>
      <c r="F107" s="121">
        <v>0.3957</v>
      </c>
    </row>
    <row r="108" spans="2:6" x14ac:dyDescent="0.35">
      <c r="B108" s="119" t="s">
        <v>85</v>
      </c>
      <c r="C108" s="120" t="s">
        <v>206</v>
      </c>
      <c r="D108" s="121">
        <v>0.1333</v>
      </c>
      <c r="E108" s="121">
        <v>76.19</v>
      </c>
      <c r="F108" s="121">
        <v>0.37240000000000001</v>
      </c>
    </row>
    <row r="109" spans="2:6" x14ac:dyDescent="0.35">
      <c r="B109" s="119" t="s">
        <v>86</v>
      </c>
      <c r="C109" s="120" t="s">
        <v>207</v>
      </c>
      <c r="D109" s="121">
        <v>0.14599999999999999</v>
      </c>
      <c r="E109" s="121">
        <v>76.77</v>
      </c>
      <c r="F109" s="121">
        <v>0.41099999999999998</v>
      </c>
    </row>
    <row r="111" spans="2:6" ht="21.75" customHeight="1" x14ac:dyDescent="0.35">
      <c r="F111"/>
    </row>
    <row r="112" spans="2:6" ht="21.75" customHeight="1" x14ac:dyDescent="0.35">
      <c r="F112" s="74" t="s">
        <v>244</v>
      </c>
    </row>
  </sheetData>
  <sheetProtection algorithmName="SHA-512" hashValue="PvkLfml+e8ll7rzwZicoAnrhuioFvMY04nJjLItZc4J4CwuuGFEM9OXZ6eJxDh1a2F3HuDjzVcyzA+aHxb1+Cg==" saltValue="ByhW39MhfkJq71EGVMG8Lg==" spinCount="100000" sheet="1" objects="1" scenarios="1"/>
  <mergeCells count="12">
    <mergeCell ref="C54:E54"/>
    <mergeCell ref="C69:E69"/>
    <mergeCell ref="C72:E72"/>
    <mergeCell ref="C75:E75"/>
    <mergeCell ref="B103:B105"/>
    <mergeCell ref="C103:C105"/>
    <mergeCell ref="C47:E47"/>
    <mergeCell ref="I8:I10"/>
    <mergeCell ref="B8:B10"/>
    <mergeCell ref="C8:C10"/>
    <mergeCell ref="C11:E11"/>
    <mergeCell ref="C29:E29"/>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xr:uid="{00000000-0002-0000-0400-000000000000}"/>
  </dataValidations>
  <hyperlinks>
    <hyperlink ref="B3" location="'Facility Details'!A1" display="Back to Facility Details" xr:uid="{00000000-0004-0000-0400-000000000000}"/>
    <hyperlink ref="F95" location="'Aggregate Products'!A1" display="Back to Aggregate Products" xr:uid="{00000000-0004-0000-0400-000001000000}"/>
    <hyperlink ref="F112" location="'Aggregate Products'!A1" display="Back to Aggregate Products" xr:uid="{00000000-0004-0000-0400-000002000000}"/>
  </hyperlinks>
  <pageMargins left="0.7" right="0.7" top="0.75" bottom="0.75" header="0.3" footer="0.3"/>
  <pageSetup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Facility Details</vt:lpstr>
      <vt:lpstr>Aggregate Products</vt:lpstr>
      <vt:lpstr>Total CO2 &amp; Other Info</vt:lpstr>
      <vt:lpstr>Blended Products</vt:lpstr>
      <vt:lpstr>Tables MM-1 and MM-2</vt:lpstr>
      <vt:lpstr>Blend</vt:lpstr>
      <vt:lpstr>ImpExp</vt:lpstr>
      <vt:lpstr>Producer</vt:lpstr>
      <vt:lpstr>Products</vt:lpstr>
      <vt:lpstr>ProductStream</vt:lpstr>
      <vt:lpstr>ProductStreamLength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2025-01-08T16:35:11Z</dcterms:modified>
</cp:coreProperties>
</file>