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an-filep01.saic.com\USERD01\girmaty\Downloads\RY25 &amp; CALC\"/>
    </mc:Choice>
  </mc:AlternateContent>
  <xr:revisionPtr revIDLastSave="0" documentId="8_{7EE86C29-37B5-4F25-81F1-F5B4044A507C}" xr6:coauthVersionLast="47" xr6:coauthVersionMax="47" xr10:uidLastSave="{00000000-0000-0000-0000-000000000000}"/>
  <bookViews>
    <workbookView xWindow="-120" yWindow="-120" windowWidth="25890" windowHeight="15675" xr2:uid="{0B1C3F9A-5EDE-4272-822D-52AC0366F78F}"/>
  </bookViews>
  <sheets>
    <sheet name="Process information" sheetId="3" r:id="rId1"/>
    <sheet name="Summary" sheetId="4" r:id="rId2"/>
    <sheet name="Lookup tables" sheetId="6" r:id="rId3"/>
  </sheets>
  <definedNames>
    <definedName name="FGHGGroup">'Lookup tables'!$G$2:$G$15</definedName>
    <definedName name="FGHGs">'Lookup tables'!$A$2:$A$247</definedName>
    <definedName name="ProcessType">'Lookup tables'!$G$17:$G$19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1" i="3" l="1"/>
  <c r="D292" i="3"/>
  <c r="D293" i="3"/>
  <c r="D294" i="3"/>
  <c r="D295" i="3"/>
  <c r="D296" i="3"/>
  <c r="D297" i="3"/>
  <c r="D298" i="3"/>
  <c r="D299" i="3"/>
  <c r="D300" i="3"/>
  <c r="D301" i="3"/>
  <c r="D302" i="3"/>
  <c r="D303" i="3"/>
  <c r="D304" i="3"/>
  <c r="D305" i="3"/>
  <c r="D306" i="3"/>
  <c r="D307" i="3"/>
  <c r="D308" i="3"/>
  <c r="D309" i="3"/>
  <c r="D41" i="3"/>
  <c r="B174" i="3" a="1"/>
  <c r="B174" i="3"/>
  <c r="B175" i="3" a="1"/>
  <c r="B175" i="3"/>
  <c r="B176" i="3" a="1"/>
  <c r="B176" i="3"/>
  <c r="B177" i="3" a="1"/>
  <c r="B177" i="3"/>
  <c r="B178" i="3" a="1"/>
  <c r="B178" i="3"/>
  <c r="B179" i="3" a="1"/>
  <c r="B179" i="3"/>
  <c r="B180" i="3" a="1"/>
  <c r="B180" i="3"/>
  <c r="B181" i="3" a="1"/>
  <c r="B181" i="3"/>
  <c r="B182" i="3" a="1"/>
  <c r="B182" i="3"/>
  <c r="B183" i="3" a="1"/>
  <c r="B183" i="3"/>
  <c r="B184" i="3" a="1"/>
  <c r="B184" i="3"/>
  <c r="B185" i="3" a="1"/>
  <c r="B185" i="3"/>
  <c r="B186" i="3" a="1"/>
  <c r="B186" i="3"/>
  <c r="B173" i="3" a="1"/>
  <c r="B173" i="3"/>
  <c r="B324" i="3" a="1"/>
  <c r="B324" i="3"/>
  <c r="B325" i="3" a="1"/>
  <c r="B325" i="3"/>
  <c r="B326" i="3" a="1"/>
  <c r="B326" i="3"/>
  <c r="B327" i="3" a="1"/>
  <c r="B327" i="3"/>
  <c r="B328" i="3" a="1"/>
  <c r="B328" i="3"/>
  <c r="B329" i="3" a="1"/>
  <c r="B329" i="3"/>
  <c r="B330" i="3" a="1"/>
  <c r="B330" i="3"/>
  <c r="B331" i="3" a="1"/>
  <c r="B331" i="3"/>
  <c r="B332" i="3" a="1"/>
  <c r="B332" i="3"/>
  <c r="B333" i="3" a="1"/>
  <c r="B333" i="3"/>
  <c r="B334" i="3" a="1"/>
  <c r="B334" i="3"/>
  <c r="B335" i="3" a="1"/>
  <c r="B335" i="3"/>
  <c r="B336" i="3" a="1"/>
  <c r="B336" i="3"/>
  <c r="B323" i="3" a="1"/>
  <c r="B323" i="3"/>
  <c r="B399" i="3" a="1"/>
  <c r="B399" i="3"/>
  <c r="B400" i="3" a="1"/>
  <c r="B400" i="3"/>
  <c r="B401" i="3" a="1"/>
  <c r="B401" i="3"/>
  <c r="B402" i="3" a="1"/>
  <c r="B402" i="3"/>
  <c r="B403" i="3" a="1"/>
  <c r="B403" i="3"/>
  <c r="B404" i="3" a="1"/>
  <c r="B404" i="3"/>
  <c r="B405" i="3" a="1"/>
  <c r="B405" i="3"/>
  <c r="B406" i="3" a="1"/>
  <c r="B406" i="3"/>
  <c r="B407" i="3" a="1"/>
  <c r="B407" i="3"/>
  <c r="B408" i="3" a="1"/>
  <c r="B408" i="3"/>
  <c r="B409" i="3" a="1"/>
  <c r="B409" i="3"/>
  <c r="B410" i="3" a="1"/>
  <c r="B410" i="3"/>
  <c r="B411" i="3" a="1"/>
  <c r="B411" i="3"/>
  <c r="B398" i="3" a="1"/>
  <c r="B398" i="3"/>
  <c r="B486" i="3" a="1"/>
  <c r="B486" i="3"/>
  <c r="B485" i="3" a="1"/>
  <c r="B485" i="3"/>
  <c r="B484" i="3" a="1"/>
  <c r="B484" i="3"/>
  <c r="B483" i="3" a="1"/>
  <c r="B483" i="3"/>
  <c r="B482" i="3" a="1"/>
  <c r="B482" i="3"/>
  <c r="B481" i="3" a="1"/>
  <c r="B481" i="3"/>
  <c r="B480" i="3" a="1"/>
  <c r="B480" i="3"/>
  <c r="B479" i="3" a="1"/>
  <c r="B479" i="3"/>
  <c r="B478" i="3" a="1"/>
  <c r="B478" i="3"/>
  <c r="B477" i="3" a="1"/>
  <c r="B477" i="3"/>
  <c r="B476" i="3" a="1"/>
  <c r="B476" i="3"/>
  <c r="B475" i="3" a="1"/>
  <c r="B475" i="3"/>
  <c r="B474" i="3" a="1"/>
  <c r="B474" i="3"/>
  <c r="B473" i="3" a="1"/>
  <c r="B473" i="3"/>
  <c r="B549" i="3" a="1"/>
  <c r="B549" i="3"/>
  <c r="B550" i="3" a="1"/>
  <c r="B550" i="3"/>
  <c r="B551" i="3" a="1"/>
  <c r="B551" i="3"/>
  <c r="B552" i="3" a="1"/>
  <c r="B552" i="3"/>
  <c r="B553" i="3" a="1"/>
  <c r="B553" i="3"/>
  <c r="B554" i="3" a="1"/>
  <c r="B554" i="3"/>
  <c r="B555" i="3" a="1"/>
  <c r="B555" i="3"/>
  <c r="B556" i="3" a="1"/>
  <c r="B556" i="3"/>
  <c r="B557" i="3" a="1"/>
  <c r="B557" i="3"/>
  <c r="B558" i="3" a="1"/>
  <c r="B558" i="3"/>
  <c r="B559" i="3" a="1"/>
  <c r="B559" i="3"/>
  <c r="B560" i="3" a="1"/>
  <c r="B560" i="3"/>
  <c r="B561" i="3" a="1"/>
  <c r="B561" i="3"/>
  <c r="B548" i="3" a="1"/>
  <c r="B548" i="3"/>
  <c r="B624" i="3" a="1"/>
  <c r="B624" i="3"/>
  <c r="B625" i="3" a="1"/>
  <c r="B625" i="3"/>
  <c r="B626" i="3" a="1"/>
  <c r="B626" i="3"/>
  <c r="B627" i="3" a="1"/>
  <c r="B627" i="3"/>
  <c r="B628" i="3" a="1"/>
  <c r="B628" i="3"/>
  <c r="B629" i="3" a="1"/>
  <c r="B629" i="3"/>
  <c r="B630" i="3" a="1"/>
  <c r="B630" i="3"/>
  <c r="B631" i="3" a="1"/>
  <c r="B631" i="3"/>
  <c r="B632" i="3" a="1"/>
  <c r="B632" i="3"/>
  <c r="B633" i="3" a="1"/>
  <c r="B633" i="3"/>
  <c r="B634" i="3" a="1"/>
  <c r="B634" i="3"/>
  <c r="B635" i="3" a="1"/>
  <c r="B635" i="3"/>
  <c r="B636" i="3" a="1"/>
  <c r="B636" i="3"/>
  <c r="B623" i="3" a="1"/>
  <c r="B623" i="3"/>
  <c r="AR65" i="3"/>
  <c r="D65" i="3" s="1"/>
  <c r="AR290" i="3"/>
  <c r="AR66" i="3"/>
  <c r="B41" i="3"/>
  <c r="D140" i="3" l="1"/>
  <c r="D142" i="3"/>
  <c r="C41" i="3"/>
  <c r="D740" i="3"/>
  <c r="AR741" i="3"/>
  <c r="D741" i="3" s="1"/>
  <c r="AR742" i="3"/>
  <c r="D742" i="3" s="1"/>
  <c r="AR743" i="3"/>
  <c r="D743" i="3" s="1"/>
  <c r="AR744" i="3"/>
  <c r="D744" i="3" s="1"/>
  <c r="AR745" i="3"/>
  <c r="D745" i="3" s="1"/>
  <c r="AR746" i="3"/>
  <c r="D746" i="3" s="1"/>
  <c r="AR747" i="3"/>
  <c r="D747" i="3" s="1"/>
  <c r="AR748" i="3"/>
  <c r="D748" i="3" s="1"/>
  <c r="AR749" i="3"/>
  <c r="D749" i="3" s="1"/>
  <c r="AR750" i="3"/>
  <c r="D750" i="3" s="1"/>
  <c r="AR751" i="3"/>
  <c r="D751" i="3" s="1"/>
  <c r="AR752" i="3"/>
  <c r="D752" i="3" s="1"/>
  <c r="AR753" i="3"/>
  <c r="D753" i="3" s="1"/>
  <c r="AR754" i="3"/>
  <c r="D754" i="3" s="1"/>
  <c r="AR755" i="3"/>
  <c r="D755" i="3" s="1"/>
  <c r="AR756" i="3"/>
  <c r="D756" i="3" s="1"/>
  <c r="AR757" i="3"/>
  <c r="D757" i="3" s="1"/>
  <c r="AR758" i="3"/>
  <c r="D758" i="3" s="1"/>
  <c r="AR759" i="3"/>
  <c r="D759" i="3" s="1"/>
  <c r="AR740" i="3"/>
  <c r="AR666" i="3"/>
  <c r="AR667" i="3"/>
  <c r="AR668" i="3"/>
  <c r="AR669" i="3"/>
  <c r="AR670" i="3"/>
  <c r="AR671" i="3"/>
  <c r="AR672" i="3"/>
  <c r="AR673" i="3"/>
  <c r="AR674" i="3"/>
  <c r="AR675" i="3"/>
  <c r="AR676" i="3"/>
  <c r="AR677" i="3"/>
  <c r="AR678" i="3"/>
  <c r="AR679" i="3"/>
  <c r="AR680" i="3"/>
  <c r="AR681" i="3"/>
  <c r="AR682" i="3"/>
  <c r="AR683" i="3"/>
  <c r="AR684" i="3"/>
  <c r="AR665" i="3"/>
  <c r="D666" i="3"/>
  <c r="D667" i="3"/>
  <c r="D668" i="3"/>
  <c r="D669" i="3"/>
  <c r="D670" i="3"/>
  <c r="D671" i="3"/>
  <c r="D672" i="3"/>
  <c r="D673" i="3"/>
  <c r="D674" i="3"/>
  <c r="D675" i="3"/>
  <c r="D676" i="3"/>
  <c r="D677" i="3"/>
  <c r="D678" i="3"/>
  <c r="D679" i="3"/>
  <c r="D680" i="3"/>
  <c r="D681" i="3"/>
  <c r="D682" i="3"/>
  <c r="D683" i="3"/>
  <c r="D684" i="3"/>
  <c r="D665" i="3"/>
  <c r="D591" i="3"/>
  <c r="D592" i="3"/>
  <c r="D593" i="3"/>
  <c r="D594" i="3"/>
  <c r="D595" i="3"/>
  <c r="D596" i="3"/>
  <c r="D597" i="3"/>
  <c r="D598" i="3"/>
  <c r="D599" i="3"/>
  <c r="D600" i="3"/>
  <c r="D601" i="3"/>
  <c r="D602" i="3"/>
  <c r="D603" i="3"/>
  <c r="D605" i="3"/>
  <c r="D606" i="3"/>
  <c r="D607" i="3"/>
  <c r="D608" i="3"/>
  <c r="D609" i="3"/>
  <c r="D590" i="3"/>
  <c r="AR591" i="3"/>
  <c r="AR592" i="3"/>
  <c r="AR593" i="3"/>
  <c r="AR594" i="3"/>
  <c r="AR595" i="3"/>
  <c r="AR596" i="3"/>
  <c r="AR597" i="3"/>
  <c r="AR598" i="3"/>
  <c r="AR599" i="3"/>
  <c r="AR600" i="3"/>
  <c r="AR601" i="3"/>
  <c r="AR602" i="3"/>
  <c r="AR603" i="3"/>
  <c r="AR604" i="3"/>
  <c r="D604" i="3" s="1"/>
  <c r="AR605" i="3"/>
  <c r="AR606" i="3"/>
  <c r="AR607" i="3"/>
  <c r="AR608" i="3"/>
  <c r="AR609" i="3"/>
  <c r="AR590" i="3"/>
  <c r="D516" i="3"/>
  <c r="D517" i="3"/>
  <c r="D518" i="3"/>
  <c r="D519" i="3"/>
  <c r="D520" i="3"/>
  <c r="D521" i="3"/>
  <c r="D522" i="3"/>
  <c r="D523" i="3"/>
  <c r="D524" i="3"/>
  <c r="D525" i="3"/>
  <c r="D526" i="3"/>
  <c r="D527" i="3"/>
  <c r="D528" i="3"/>
  <c r="D529" i="3"/>
  <c r="D530" i="3"/>
  <c r="D531" i="3"/>
  <c r="D532" i="3"/>
  <c r="D533" i="3"/>
  <c r="D534" i="3"/>
  <c r="AR534" i="3"/>
  <c r="AR516" i="3"/>
  <c r="AR517" i="3"/>
  <c r="AR518" i="3"/>
  <c r="AR519" i="3"/>
  <c r="AR520" i="3"/>
  <c r="AR521" i="3"/>
  <c r="AR522" i="3"/>
  <c r="AR523" i="3"/>
  <c r="AR524" i="3"/>
  <c r="AR525" i="3"/>
  <c r="AR526" i="3"/>
  <c r="AR527" i="3"/>
  <c r="AR528" i="3"/>
  <c r="AR529" i="3"/>
  <c r="AR530" i="3"/>
  <c r="AR531" i="3"/>
  <c r="AR532" i="3"/>
  <c r="AR533" i="3"/>
  <c r="AR515" i="3"/>
  <c r="D515" i="3" s="1"/>
  <c r="AR441" i="3"/>
  <c r="AR442" i="3"/>
  <c r="AR443" i="3"/>
  <c r="AR444" i="3"/>
  <c r="AR445" i="3"/>
  <c r="AR446" i="3"/>
  <c r="AR447" i="3"/>
  <c r="AR448" i="3"/>
  <c r="AR449" i="3"/>
  <c r="AR450" i="3"/>
  <c r="AR451" i="3"/>
  <c r="AR452" i="3"/>
  <c r="AR453" i="3"/>
  <c r="AR454" i="3"/>
  <c r="AR455" i="3"/>
  <c r="AR456" i="3"/>
  <c r="AR457" i="3"/>
  <c r="AR458" i="3"/>
  <c r="AR459" i="3"/>
  <c r="AR460" i="3"/>
  <c r="AR440" i="3"/>
  <c r="D440" i="3"/>
  <c r="D441" i="3"/>
  <c r="D442" i="3"/>
  <c r="D443" i="3"/>
  <c r="D444" i="3"/>
  <c r="D445" i="3"/>
  <c r="D446" i="3"/>
  <c r="D447" i="3"/>
  <c r="D448" i="3"/>
  <c r="D449" i="3"/>
  <c r="D450" i="3"/>
  <c r="D451" i="3"/>
  <c r="D452" i="3"/>
  <c r="D453" i="3"/>
  <c r="D454" i="3"/>
  <c r="D455" i="3"/>
  <c r="D456" i="3"/>
  <c r="D457" i="3"/>
  <c r="D458" i="3"/>
  <c r="D459" i="3"/>
  <c r="D216" i="3"/>
  <c r="D217" i="3"/>
  <c r="D218" i="3"/>
  <c r="D219" i="3"/>
  <c r="D220" i="3"/>
  <c r="D221" i="3"/>
  <c r="D223" i="3"/>
  <c r="D224" i="3"/>
  <c r="D225" i="3"/>
  <c r="D226" i="3"/>
  <c r="D227" i="3"/>
  <c r="D228" i="3"/>
  <c r="D229" i="3"/>
  <c r="D230" i="3"/>
  <c r="D231" i="3"/>
  <c r="D232" i="3"/>
  <c r="D233" i="3"/>
  <c r="D234" i="3"/>
  <c r="AR216" i="3"/>
  <c r="AR217" i="3"/>
  <c r="AR218" i="3"/>
  <c r="AR219" i="3"/>
  <c r="AR220" i="3"/>
  <c r="AR221" i="3"/>
  <c r="AR222" i="3"/>
  <c r="D222" i="3" s="1"/>
  <c r="AR223" i="3"/>
  <c r="AR224" i="3"/>
  <c r="AR225" i="3"/>
  <c r="AR226" i="3"/>
  <c r="AR227" i="3"/>
  <c r="AR228" i="3"/>
  <c r="AR229" i="3"/>
  <c r="AR230" i="3"/>
  <c r="AR231" i="3"/>
  <c r="AR232" i="3"/>
  <c r="AR233" i="3"/>
  <c r="AR234" i="3"/>
  <c r="AR215" i="3"/>
  <c r="D215" i="3" s="1"/>
  <c r="D143" i="3"/>
  <c r="D144" i="3"/>
  <c r="D145" i="3"/>
  <c r="D146" i="3"/>
  <c r="D147" i="3"/>
  <c r="D148" i="3"/>
  <c r="D149" i="3"/>
  <c r="D150" i="3"/>
  <c r="D151" i="3"/>
  <c r="D152" i="3"/>
  <c r="D153" i="3"/>
  <c r="D154" i="3"/>
  <c r="D155" i="3"/>
  <c r="D156" i="3"/>
  <c r="D157" i="3"/>
  <c r="D158" i="3"/>
  <c r="D159" i="3"/>
  <c r="AR141" i="3"/>
  <c r="D141" i="3" s="1"/>
  <c r="AR142" i="3"/>
  <c r="AR143" i="3"/>
  <c r="AR144" i="3"/>
  <c r="AR145" i="3"/>
  <c r="AR146" i="3"/>
  <c r="AR147" i="3"/>
  <c r="AR148" i="3"/>
  <c r="AR149" i="3"/>
  <c r="AR150" i="3"/>
  <c r="AR151" i="3"/>
  <c r="AR152" i="3"/>
  <c r="AR153" i="3"/>
  <c r="AR154" i="3"/>
  <c r="AR155" i="3"/>
  <c r="AR156" i="3"/>
  <c r="AR157" i="3"/>
  <c r="AR158" i="3"/>
  <c r="AR159" i="3"/>
  <c r="AR140" i="3"/>
  <c r="AR84" i="3"/>
  <c r="D66" i="3"/>
  <c r="AR67" i="3"/>
  <c r="D67" i="3" s="1"/>
  <c r="AR68" i="3"/>
  <c r="D68" i="3" s="1"/>
  <c r="AR69" i="3"/>
  <c r="D69" i="3" s="1"/>
  <c r="AR70" i="3"/>
  <c r="D70" i="3" s="1"/>
  <c r="AR71" i="3"/>
  <c r="D71" i="3" s="1"/>
  <c r="AR72" i="3"/>
  <c r="D72" i="3" s="1"/>
  <c r="AR73" i="3"/>
  <c r="D73" i="3" s="1"/>
  <c r="AR74" i="3"/>
  <c r="D74" i="3" s="1"/>
  <c r="AR75" i="3"/>
  <c r="D75" i="3" s="1"/>
  <c r="AR76" i="3"/>
  <c r="D76" i="3" s="1"/>
  <c r="AR77" i="3"/>
  <c r="D77" i="3" s="1"/>
  <c r="AR78" i="3"/>
  <c r="D78" i="3" s="1"/>
  <c r="AR79" i="3"/>
  <c r="D79" i="3" s="1"/>
  <c r="AR80" i="3"/>
  <c r="D80" i="3" s="1"/>
  <c r="AR81" i="3"/>
  <c r="D81" i="3" s="1"/>
  <c r="AR82" i="3"/>
  <c r="D82" i="3" s="1"/>
  <c r="AR83" i="3"/>
  <c r="D83" i="3" s="1"/>
  <c r="D368" i="3"/>
  <c r="D369" i="3"/>
  <c r="D370" i="3"/>
  <c r="D371" i="3"/>
  <c r="D372" i="3"/>
  <c r="D373" i="3"/>
  <c r="D374" i="3"/>
  <c r="D375" i="3"/>
  <c r="D376" i="3"/>
  <c r="D377" i="3"/>
  <c r="D378" i="3"/>
  <c r="D379" i="3"/>
  <c r="D380" i="3"/>
  <c r="D381" i="3"/>
  <c r="D382" i="3"/>
  <c r="D383" i="3"/>
  <c r="D384" i="3"/>
  <c r="D366" i="3"/>
  <c r="AR366" i="3"/>
  <c r="AR367" i="3"/>
  <c r="D367" i="3" s="1"/>
  <c r="AR368" i="3"/>
  <c r="AR369" i="3"/>
  <c r="AR370" i="3"/>
  <c r="AR371" i="3"/>
  <c r="AR372" i="3"/>
  <c r="AR373" i="3"/>
  <c r="AR374" i="3"/>
  <c r="AR375" i="3"/>
  <c r="AR376" i="3"/>
  <c r="AR377" i="3"/>
  <c r="AR378" i="3"/>
  <c r="AR379" i="3"/>
  <c r="AR380" i="3"/>
  <c r="AR381" i="3"/>
  <c r="AR382" i="3"/>
  <c r="AR383" i="3"/>
  <c r="AR384" i="3"/>
  <c r="AR365" i="3"/>
  <c r="D365" i="3" s="1"/>
  <c r="D290" i="3"/>
  <c r="AR291" i="3" l="1"/>
  <c r="AR292" i="3"/>
  <c r="AR293" i="3"/>
  <c r="AR294" i="3"/>
  <c r="AR295" i="3"/>
  <c r="AR296" i="3"/>
  <c r="AR297" i="3"/>
  <c r="AR298" i="3"/>
  <c r="AR299" i="3"/>
  <c r="AR300" i="3"/>
  <c r="AR301" i="3"/>
  <c r="AR302" i="3"/>
  <c r="AR303" i="3"/>
  <c r="AR304" i="3"/>
  <c r="AR305" i="3"/>
  <c r="AR306" i="3"/>
  <c r="AR307" i="3"/>
  <c r="AR308" i="3"/>
  <c r="AR309" i="3"/>
  <c r="F65" i="3" l="1"/>
  <c r="R65" i="3" s="1"/>
  <c r="C641" i="3"/>
  <c r="C654" i="3"/>
  <c r="F41" i="3"/>
  <c r="K41" i="3" s="1"/>
  <c r="B42" i="3"/>
  <c r="C42" i="3"/>
  <c r="D42" i="3"/>
  <c r="F42" i="3" s="1"/>
  <c r="B43" i="3"/>
  <c r="C43" i="3"/>
  <c r="D43" i="3"/>
  <c r="F43" i="3" s="1"/>
  <c r="K43" i="3" s="1"/>
  <c r="B44" i="3"/>
  <c r="C44" i="3"/>
  <c r="D44" i="3"/>
  <c r="F44" i="3" s="1"/>
  <c r="K44" i="3" s="1"/>
  <c r="B45" i="3"/>
  <c r="C45" i="3"/>
  <c r="D45" i="3"/>
  <c r="F45" i="3" s="1"/>
  <c r="K45" i="3" s="1"/>
  <c r="B46" i="3"/>
  <c r="C46" i="3"/>
  <c r="D46" i="3"/>
  <c r="F46" i="3" s="1"/>
  <c r="K46" i="3" s="1"/>
  <c r="B47" i="3"/>
  <c r="C47" i="3"/>
  <c r="D47" i="3"/>
  <c r="F47" i="3" s="1"/>
  <c r="K47" i="3" s="1"/>
  <c r="B48" i="3"/>
  <c r="C48" i="3"/>
  <c r="D48" i="3"/>
  <c r="F48" i="3" s="1"/>
  <c r="K48" i="3" s="1"/>
  <c r="B49" i="3"/>
  <c r="C49" i="3"/>
  <c r="D49" i="3"/>
  <c r="F49" i="3" s="1"/>
  <c r="K49" i="3" s="1"/>
  <c r="B50" i="3"/>
  <c r="C50" i="3"/>
  <c r="D50" i="3"/>
  <c r="F50" i="3" s="1"/>
  <c r="K50" i="3" s="1"/>
  <c r="B51" i="3"/>
  <c r="C51" i="3"/>
  <c r="D51" i="3"/>
  <c r="F51" i="3" s="1"/>
  <c r="K51" i="3" s="1"/>
  <c r="B52" i="3"/>
  <c r="C52" i="3"/>
  <c r="D52" i="3"/>
  <c r="F52" i="3" s="1"/>
  <c r="K52" i="3" s="1"/>
  <c r="B53" i="3"/>
  <c r="C53" i="3"/>
  <c r="D53" i="3"/>
  <c r="B54" i="3"/>
  <c r="C54" i="3"/>
  <c r="D54" i="3"/>
  <c r="F54" i="3" s="1"/>
  <c r="K54" i="3" s="1"/>
  <c r="B55" i="3"/>
  <c r="C55" i="3"/>
  <c r="D55" i="3"/>
  <c r="F55" i="3" s="1"/>
  <c r="K55" i="3" s="1"/>
  <c r="B56" i="3"/>
  <c r="C56" i="3"/>
  <c r="D56" i="3"/>
  <c r="F56" i="3" s="1"/>
  <c r="K56" i="3" s="1"/>
  <c r="B57" i="3"/>
  <c r="C57" i="3"/>
  <c r="D57" i="3"/>
  <c r="F57" i="3" s="1"/>
  <c r="K57" i="3" s="1"/>
  <c r="B58" i="3"/>
  <c r="C58" i="3"/>
  <c r="D58" i="3"/>
  <c r="F58" i="3"/>
  <c r="K58" i="3" s="1"/>
  <c r="C59" i="3"/>
  <c r="D59" i="3"/>
  <c r="F59" i="3" s="1"/>
  <c r="K59" i="3" s="1"/>
  <c r="B60" i="3"/>
  <c r="C60" i="3"/>
  <c r="D60" i="3"/>
  <c r="F216" i="3"/>
  <c r="R216" i="3" s="1"/>
  <c r="P217" i="3"/>
  <c r="F218" i="3"/>
  <c r="R218" i="3" s="1"/>
  <c r="F219" i="3"/>
  <c r="R219" i="3" s="1"/>
  <c r="F220" i="3"/>
  <c r="R220" i="3" s="1"/>
  <c r="F221" i="3"/>
  <c r="R221" i="3" s="1"/>
  <c r="P223" i="3"/>
  <c r="P225" i="3"/>
  <c r="P227" i="3"/>
  <c r="F228" i="3"/>
  <c r="R228" i="3" s="1"/>
  <c r="F229" i="3"/>
  <c r="R229" i="3" s="1"/>
  <c r="F231" i="3"/>
  <c r="R231" i="3" s="1"/>
  <c r="P232" i="3"/>
  <c r="P233" i="3"/>
  <c r="P234" i="3"/>
  <c r="F215" i="3"/>
  <c r="R215" i="3" s="1"/>
  <c r="F291" i="3"/>
  <c r="F294" i="3"/>
  <c r="R294" i="3" s="1"/>
  <c r="P295" i="3"/>
  <c r="F298" i="3"/>
  <c r="R298" i="3" s="1"/>
  <c r="F300" i="3"/>
  <c r="R300" i="3" s="1"/>
  <c r="P301" i="3"/>
  <c r="P302" i="3"/>
  <c r="P303" i="3"/>
  <c r="F304" i="3"/>
  <c r="R304" i="3" s="1"/>
  <c r="F305" i="3"/>
  <c r="R305" i="3" s="1"/>
  <c r="P307" i="3"/>
  <c r="P308" i="3"/>
  <c r="F309" i="3"/>
  <c r="R309" i="3" s="1"/>
  <c r="P290" i="3"/>
  <c r="P367" i="3"/>
  <c r="F369" i="3"/>
  <c r="R369" i="3" s="1"/>
  <c r="F370" i="3"/>
  <c r="R370" i="3" s="1"/>
  <c r="F371" i="3"/>
  <c r="R371" i="3" s="1"/>
  <c r="P372" i="3"/>
  <c r="F373" i="3"/>
  <c r="R373" i="3" s="1"/>
  <c r="P374" i="3"/>
  <c r="F377" i="3"/>
  <c r="R377" i="3" s="1"/>
  <c r="P378" i="3"/>
  <c r="F382" i="3"/>
  <c r="R382" i="3" s="1"/>
  <c r="P383" i="3"/>
  <c r="P384" i="3"/>
  <c r="P365" i="3"/>
  <c r="P441" i="3"/>
  <c r="F445" i="3"/>
  <c r="R445" i="3" s="1"/>
  <c r="P446" i="3"/>
  <c r="P448" i="3"/>
  <c r="F449" i="3"/>
  <c r="R449" i="3" s="1"/>
  <c r="F450" i="3"/>
  <c r="R450" i="3" s="1"/>
  <c r="F451" i="3"/>
  <c r="R451" i="3" s="1"/>
  <c r="F453" i="3"/>
  <c r="R453" i="3" s="1"/>
  <c r="P455" i="3"/>
  <c r="P456" i="3"/>
  <c r="F457" i="3"/>
  <c r="R457" i="3" s="1"/>
  <c r="P516" i="3"/>
  <c r="F518" i="3"/>
  <c r="R518" i="3" s="1"/>
  <c r="F520" i="3"/>
  <c r="R520" i="3" s="1"/>
  <c r="P524" i="3"/>
  <c r="F526" i="3"/>
  <c r="R526" i="3" s="1"/>
  <c r="P527" i="3"/>
  <c r="P528" i="3"/>
  <c r="P530" i="3"/>
  <c r="P592" i="3"/>
  <c r="F595" i="3"/>
  <c r="R595" i="3" s="1"/>
  <c r="P596" i="3"/>
  <c r="F597" i="3"/>
  <c r="R597" i="3" s="1"/>
  <c r="P598" i="3"/>
  <c r="F599" i="3"/>
  <c r="R599" i="3" s="1"/>
  <c r="P600" i="3"/>
  <c r="P601" i="3"/>
  <c r="F602" i="3"/>
  <c r="R602" i="3" s="1"/>
  <c r="F604" i="3"/>
  <c r="R604" i="3" s="1"/>
  <c r="P605" i="3"/>
  <c r="F606" i="3"/>
  <c r="R606" i="3" s="1"/>
  <c r="P608" i="3"/>
  <c r="F590" i="3"/>
  <c r="R590" i="3" s="1"/>
  <c r="F666" i="3"/>
  <c r="R666" i="3" s="1"/>
  <c r="P667" i="3"/>
  <c r="P668" i="3"/>
  <c r="F670" i="3"/>
  <c r="R670" i="3" s="1"/>
  <c r="F671" i="3"/>
  <c r="R671" i="3" s="1"/>
  <c r="P672" i="3"/>
  <c r="P673" i="3"/>
  <c r="F676" i="3"/>
  <c r="R676" i="3" s="1"/>
  <c r="F680" i="3"/>
  <c r="R680" i="3" s="1"/>
  <c r="F681" i="3"/>
  <c r="R681" i="3" s="1"/>
  <c r="F682" i="3"/>
  <c r="R682" i="3" s="1"/>
  <c r="P683" i="3"/>
  <c r="F684" i="3"/>
  <c r="R684" i="3" s="1"/>
  <c r="P741" i="3"/>
  <c r="P742" i="3"/>
  <c r="F744" i="3"/>
  <c r="R744" i="3" s="1"/>
  <c r="P746" i="3"/>
  <c r="F747" i="3"/>
  <c r="R747" i="3" s="1"/>
  <c r="F749" i="3"/>
  <c r="R749" i="3" s="1"/>
  <c r="F750" i="3"/>
  <c r="R750" i="3" s="1"/>
  <c r="F751" i="3"/>
  <c r="R751" i="3" s="1"/>
  <c r="P753" i="3"/>
  <c r="P754" i="3"/>
  <c r="P755" i="3"/>
  <c r="P757" i="3"/>
  <c r="F740" i="3"/>
  <c r="R740" i="3" s="1"/>
  <c r="D267" i="3"/>
  <c r="F267" i="3" s="1"/>
  <c r="D268" i="3"/>
  <c r="F268" i="3" s="1"/>
  <c r="K268" i="3" s="1"/>
  <c r="D269" i="3"/>
  <c r="F269" i="3" s="1"/>
  <c r="K269" i="3" s="1"/>
  <c r="D270" i="3"/>
  <c r="F270" i="3" s="1"/>
  <c r="K270" i="3" s="1"/>
  <c r="D271" i="3"/>
  <c r="F271" i="3" s="1"/>
  <c r="K271" i="3" s="1"/>
  <c r="D272" i="3"/>
  <c r="F272" i="3" s="1"/>
  <c r="K272" i="3" s="1"/>
  <c r="D273" i="3"/>
  <c r="F273" i="3" s="1"/>
  <c r="K273" i="3" s="1"/>
  <c r="D274" i="3"/>
  <c r="F274" i="3" s="1"/>
  <c r="K274" i="3" s="1"/>
  <c r="D275" i="3"/>
  <c r="F275" i="3" s="1"/>
  <c r="K275" i="3" s="1"/>
  <c r="D276" i="3"/>
  <c r="F276" i="3" s="1"/>
  <c r="K276" i="3" s="1"/>
  <c r="D277" i="3"/>
  <c r="F277" i="3" s="1"/>
  <c r="K277" i="3" s="1"/>
  <c r="D278" i="3"/>
  <c r="F278" i="3" s="1"/>
  <c r="K278" i="3" s="1"/>
  <c r="D279" i="3"/>
  <c r="F279" i="3" s="1"/>
  <c r="K279" i="3" s="1"/>
  <c r="D280" i="3"/>
  <c r="F280" i="3" s="1"/>
  <c r="K280" i="3" s="1"/>
  <c r="D281" i="3"/>
  <c r="F281" i="3" s="1"/>
  <c r="K281" i="3" s="1"/>
  <c r="D282" i="3"/>
  <c r="F282" i="3" s="1"/>
  <c r="K282" i="3" s="1"/>
  <c r="D283" i="3"/>
  <c r="F283" i="3" s="1"/>
  <c r="K283" i="3" s="1"/>
  <c r="D284" i="3"/>
  <c r="F284" i="3" s="1"/>
  <c r="K284" i="3" s="1"/>
  <c r="D285" i="3"/>
  <c r="F285" i="3" s="1"/>
  <c r="K285" i="3" s="1"/>
  <c r="C267" i="3"/>
  <c r="C268" i="3"/>
  <c r="C269" i="3"/>
  <c r="C270" i="3"/>
  <c r="C271" i="3"/>
  <c r="C272" i="3"/>
  <c r="C273" i="3"/>
  <c r="C274" i="3"/>
  <c r="C275" i="3"/>
  <c r="C276" i="3"/>
  <c r="C277" i="3"/>
  <c r="C278" i="3"/>
  <c r="C279" i="3"/>
  <c r="C280" i="3"/>
  <c r="C281" i="3"/>
  <c r="C282" i="3"/>
  <c r="C283" i="3"/>
  <c r="C284" i="3"/>
  <c r="C285" i="3"/>
  <c r="B267" i="3"/>
  <c r="B269" i="3"/>
  <c r="B270" i="3"/>
  <c r="B271" i="3"/>
  <c r="B272" i="3"/>
  <c r="B273" i="3"/>
  <c r="B274" i="3"/>
  <c r="B275" i="3"/>
  <c r="B276" i="3"/>
  <c r="B277" i="3"/>
  <c r="B278" i="3"/>
  <c r="B279" i="3"/>
  <c r="B280" i="3"/>
  <c r="B281" i="3"/>
  <c r="B282" i="3"/>
  <c r="B283" i="3"/>
  <c r="B284" i="3"/>
  <c r="B285" i="3"/>
  <c r="D266" i="3"/>
  <c r="F266" i="3" s="1"/>
  <c r="C266" i="3"/>
  <c r="B266" i="3"/>
  <c r="D342" i="3"/>
  <c r="F342" i="3" s="1"/>
  <c r="K342" i="3" s="1"/>
  <c r="D343" i="3"/>
  <c r="F343" i="3" s="1"/>
  <c r="D344" i="3"/>
  <c r="F344" i="3" s="1"/>
  <c r="K344" i="3" s="1"/>
  <c r="D345" i="3"/>
  <c r="F345" i="3" s="1"/>
  <c r="K345" i="3" s="1"/>
  <c r="D346" i="3"/>
  <c r="F346" i="3" s="1"/>
  <c r="K346" i="3" s="1"/>
  <c r="D347" i="3"/>
  <c r="F347" i="3" s="1"/>
  <c r="K347" i="3" s="1"/>
  <c r="D348" i="3"/>
  <c r="F348" i="3" s="1"/>
  <c r="K348" i="3" s="1"/>
  <c r="D349" i="3"/>
  <c r="D350" i="3"/>
  <c r="F350" i="3" s="1"/>
  <c r="K350" i="3" s="1"/>
  <c r="D351" i="3"/>
  <c r="F351" i="3" s="1"/>
  <c r="K351" i="3" s="1"/>
  <c r="D352" i="3"/>
  <c r="F352" i="3" s="1"/>
  <c r="K352" i="3" s="1"/>
  <c r="D353" i="3"/>
  <c r="F353" i="3" s="1"/>
  <c r="K353" i="3" s="1"/>
  <c r="D354" i="3"/>
  <c r="F354" i="3" s="1"/>
  <c r="K354" i="3" s="1"/>
  <c r="D355" i="3"/>
  <c r="F355" i="3" s="1"/>
  <c r="K355" i="3" s="1"/>
  <c r="D356" i="3"/>
  <c r="F356" i="3" s="1"/>
  <c r="K356" i="3" s="1"/>
  <c r="D357" i="3"/>
  <c r="F357" i="3" s="1"/>
  <c r="K357" i="3" s="1"/>
  <c r="D358" i="3"/>
  <c r="F358" i="3" s="1"/>
  <c r="K358" i="3" s="1"/>
  <c r="D359" i="3"/>
  <c r="F359" i="3" s="1"/>
  <c r="K359" i="3" s="1"/>
  <c r="D360" i="3"/>
  <c r="F360" i="3" s="1"/>
  <c r="K360" i="3" s="1"/>
  <c r="C342" i="3"/>
  <c r="C343" i="3"/>
  <c r="C344" i="3"/>
  <c r="C345" i="3"/>
  <c r="C346" i="3"/>
  <c r="C347" i="3"/>
  <c r="C348" i="3"/>
  <c r="C349" i="3"/>
  <c r="C350" i="3"/>
  <c r="C351" i="3"/>
  <c r="C352" i="3"/>
  <c r="C353" i="3"/>
  <c r="C354" i="3"/>
  <c r="C355" i="3"/>
  <c r="C356" i="3"/>
  <c r="C357" i="3"/>
  <c r="C358" i="3"/>
  <c r="C359" i="3"/>
  <c r="C360" i="3"/>
  <c r="B342" i="3"/>
  <c r="B343" i="3"/>
  <c r="B344" i="3"/>
  <c r="B345" i="3"/>
  <c r="B346" i="3"/>
  <c r="B347" i="3"/>
  <c r="B348" i="3"/>
  <c r="B349" i="3"/>
  <c r="B350" i="3"/>
  <c r="B351" i="3"/>
  <c r="B352" i="3"/>
  <c r="B353" i="3"/>
  <c r="B354" i="3"/>
  <c r="B355" i="3"/>
  <c r="B356" i="3"/>
  <c r="B357" i="3"/>
  <c r="B358" i="3"/>
  <c r="B359" i="3"/>
  <c r="B360" i="3"/>
  <c r="D341" i="3"/>
  <c r="F341" i="3" s="1"/>
  <c r="K341" i="3" s="1"/>
  <c r="C341" i="3"/>
  <c r="B341" i="3"/>
  <c r="D417" i="3"/>
  <c r="F417" i="3" s="1"/>
  <c r="K417" i="3" s="1"/>
  <c r="D418" i="3"/>
  <c r="F418" i="3" s="1"/>
  <c r="D419" i="3"/>
  <c r="F419" i="3" s="1"/>
  <c r="K419" i="3" s="1"/>
  <c r="D420" i="3"/>
  <c r="F420" i="3" s="1"/>
  <c r="K420" i="3" s="1"/>
  <c r="D421" i="3"/>
  <c r="F421" i="3" s="1"/>
  <c r="K421" i="3" s="1"/>
  <c r="D422" i="3"/>
  <c r="F422" i="3" s="1"/>
  <c r="K422" i="3" s="1"/>
  <c r="D423" i="3"/>
  <c r="F423" i="3" s="1"/>
  <c r="K423" i="3" s="1"/>
  <c r="D424" i="3"/>
  <c r="F424" i="3" s="1"/>
  <c r="K424" i="3" s="1"/>
  <c r="D425" i="3"/>
  <c r="F425" i="3" s="1"/>
  <c r="K425" i="3" s="1"/>
  <c r="D426" i="3"/>
  <c r="F426" i="3" s="1"/>
  <c r="K426" i="3" s="1"/>
  <c r="D427" i="3"/>
  <c r="F427" i="3" s="1"/>
  <c r="K427" i="3" s="1"/>
  <c r="D428" i="3"/>
  <c r="F428" i="3" s="1"/>
  <c r="K428" i="3" s="1"/>
  <c r="D429" i="3"/>
  <c r="F429" i="3" s="1"/>
  <c r="K429" i="3" s="1"/>
  <c r="D430" i="3"/>
  <c r="F430" i="3" s="1"/>
  <c r="K430" i="3" s="1"/>
  <c r="D431" i="3"/>
  <c r="F431" i="3" s="1"/>
  <c r="K431" i="3" s="1"/>
  <c r="D432" i="3"/>
  <c r="F432" i="3" s="1"/>
  <c r="K432" i="3" s="1"/>
  <c r="D433" i="3"/>
  <c r="F433" i="3" s="1"/>
  <c r="K433" i="3" s="1"/>
  <c r="D434" i="3"/>
  <c r="F434" i="3" s="1"/>
  <c r="K434" i="3" s="1"/>
  <c r="D435" i="3"/>
  <c r="F435" i="3" s="1"/>
  <c r="K435" i="3" s="1"/>
  <c r="C417" i="3"/>
  <c r="C418" i="3"/>
  <c r="C419" i="3"/>
  <c r="C420" i="3"/>
  <c r="C421" i="3"/>
  <c r="C422" i="3"/>
  <c r="C423" i="3"/>
  <c r="C424" i="3"/>
  <c r="C425" i="3"/>
  <c r="C426" i="3"/>
  <c r="C427" i="3"/>
  <c r="C428" i="3"/>
  <c r="C429" i="3"/>
  <c r="C430" i="3"/>
  <c r="C431" i="3"/>
  <c r="C432" i="3"/>
  <c r="C433" i="3"/>
  <c r="C434" i="3"/>
  <c r="C435" i="3"/>
  <c r="B417" i="3"/>
  <c r="B418" i="3"/>
  <c r="B419" i="3"/>
  <c r="B420" i="3"/>
  <c r="B421" i="3"/>
  <c r="B422" i="3"/>
  <c r="B423" i="3"/>
  <c r="B424" i="3"/>
  <c r="B425" i="3"/>
  <c r="B426" i="3"/>
  <c r="B427" i="3"/>
  <c r="B428" i="3"/>
  <c r="B429" i="3"/>
  <c r="B430" i="3"/>
  <c r="B431" i="3"/>
  <c r="B432" i="3"/>
  <c r="B433" i="3"/>
  <c r="B434" i="3"/>
  <c r="B435" i="3"/>
  <c r="D416" i="3"/>
  <c r="F416" i="3" s="1"/>
  <c r="K416" i="3" s="1"/>
  <c r="C416" i="3"/>
  <c r="B416" i="3"/>
  <c r="D492" i="3"/>
  <c r="F492" i="3" s="1"/>
  <c r="K492" i="3" s="1"/>
  <c r="D493" i="3"/>
  <c r="F493" i="3" s="1"/>
  <c r="K493" i="3" s="1"/>
  <c r="D494" i="3"/>
  <c r="F494" i="3" s="1"/>
  <c r="K494" i="3" s="1"/>
  <c r="D495" i="3"/>
  <c r="F495" i="3" s="1"/>
  <c r="K495" i="3" s="1"/>
  <c r="D496" i="3"/>
  <c r="F496" i="3" s="1"/>
  <c r="K496" i="3" s="1"/>
  <c r="D497" i="3"/>
  <c r="F497" i="3" s="1"/>
  <c r="K497" i="3" s="1"/>
  <c r="D498" i="3"/>
  <c r="F498" i="3" s="1"/>
  <c r="K498" i="3" s="1"/>
  <c r="D499" i="3"/>
  <c r="F499" i="3" s="1"/>
  <c r="K499" i="3" s="1"/>
  <c r="D500" i="3"/>
  <c r="F500" i="3" s="1"/>
  <c r="K500" i="3" s="1"/>
  <c r="D501" i="3"/>
  <c r="F501" i="3" s="1"/>
  <c r="K501" i="3" s="1"/>
  <c r="D502" i="3"/>
  <c r="F502" i="3" s="1"/>
  <c r="K502" i="3" s="1"/>
  <c r="D503" i="3"/>
  <c r="F503" i="3" s="1"/>
  <c r="K503" i="3" s="1"/>
  <c r="D504" i="3"/>
  <c r="F504" i="3" s="1"/>
  <c r="K504" i="3" s="1"/>
  <c r="D505" i="3"/>
  <c r="F505" i="3" s="1"/>
  <c r="K505" i="3" s="1"/>
  <c r="D506" i="3"/>
  <c r="F506" i="3" s="1"/>
  <c r="K506" i="3" s="1"/>
  <c r="D507" i="3"/>
  <c r="F507" i="3" s="1"/>
  <c r="K507" i="3" s="1"/>
  <c r="D508" i="3"/>
  <c r="F508" i="3" s="1"/>
  <c r="K508" i="3" s="1"/>
  <c r="D509" i="3"/>
  <c r="F509" i="3" s="1"/>
  <c r="K509" i="3" s="1"/>
  <c r="D510" i="3"/>
  <c r="F510" i="3" s="1"/>
  <c r="K510" i="3" s="1"/>
  <c r="C492" i="3"/>
  <c r="C493" i="3"/>
  <c r="C494" i="3"/>
  <c r="C495" i="3"/>
  <c r="C496" i="3"/>
  <c r="C497" i="3"/>
  <c r="C498" i="3"/>
  <c r="C499" i="3"/>
  <c r="C500" i="3"/>
  <c r="C501" i="3"/>
  <c r="C502" i="3"/>
  <c r="C503" i="3"/>
  <c r="C504" i="3"/>
  <c r="C505" i="3"/>
  <c r="C506" i="3"/>
  <c r="C507" i="3"/>
  <c r="C508" i="3"/>
  <c r="C509" i="3"/>
  <c r="C510" i="3"/>
  <c r="B492" i="3"/>
  <c r="B493" i="3"/>
  <c r="B494" i="3"/>
  <c r="B495" i="3"/>
  <c r="B496" i="3"/>
  <c r="B497" i="3"/>
  <c r="B498" i="3"/>
  <c r="B499" i="3"/>
  <c r="B500" i="3"/>
  <c r="B501" i="3"/>
  <c r="B502" i="3"/>
  <c r="B503" i="3"/>
  <c r="B504" i="3"/>
  <c r="B505" i="3"/>
  <c r="B506" i="3"/>
  <c r="B507" i="3"/>
  <c r="B508" i="3"/>
  <c r="B509" i="3"/>
  <c r="B510" i="3"/>
  <c r="D491" i="3"/>
  <c r="F491" i="3" s="1"/>
  <c r="K491" i="3" s="1"/>
  <c r="C491" i="3"/>
  <c r="B491" i="3"/>
  <c r="B567" i="3"/>
  <c r="B568" i="3"/>
  <c r="B569" i="3"/>
  <c r="B570" i="3"/>
  <c r="B571" i="3"/>
  <c r="B572" i="3"/>
  <c r="B573" i="3"/>
  <c r="B574" i="3"/>
  <c r="B575" i="3"/>
  <c r="B576" i="3"/>
  <c r="B577" i="3"/>
  <c r="B578" i="3"/>
  <c r="B579" i="3"/>
  <c r="B580" i="3"/>
  <c r="B581" i="3"/>
  <c r="B582" i="3"/>
  <c r="B583" i="3"/>
  <c r="B584" i="3"/>
  <c r="B585" i="3"/>
  <c r="C567" i="3"/>
  <c r="C568" i="3"/>
  <c r="C569" i="3"/>
  <c r="C570" i="3"/>
  <c r="C571" i="3"/>
  <c r="C572" i="3"/>
  <c r="C573" i="3"/>
  <c r="C574" i="3"/>
  <c r="C575" i="3"/>
  <c r="C576" i="3"/>
  <c r="C577" i="3"/>
  <c r="C578" i="3"/>
  <c r="C579" i="3"/>
  <c r="C580" i="3"/>
  <c r="C581" i="3"/>
  <c r="C582" i="3"/>
  <c r="C583" i="3"/>
  <c r="C584" i="3"/>
  <c r="C585" i="3"/>
  <c r="D567" i="3"/>
  <c r="F567" i="3" s="1"/>
  <c r="K567" i="3" s="1"/>
  <c r="D568" i="3"/>
  <c r="F568" i="3" s="1"/>
  <c r="K568" i="3" s="1"/>
  <c r="D569" i="3"/>
  <c r="F569" i="3" s="1"/>
  <c r="K569" i="3" s="1"/>
  <c r="D570" i="3"/>
  <c r="F570" i="3" s="1"/>
  <c r="K570" i="3" s="1"/>
  <c r="D571" i="3"/>
  <c r="F571" i="3" s="1"/>
  <c r="K571" i="3" s="1"/>
  <c r="D572" i="3"/>
  <c r="F572" i="3" s="1"/>
  <c r="K572" i="3" s="1"/>
  <c r="D573" i="3"/>
  <c r="F573" i="3" s="1"/>
  <c r="K573" i="3" s="1"/>
  <c r="D574" i="3"/>
  <c r="F574" i="3" s="1"/>
  <c r="K574" i="3" s="1"/>
  <c r="D575" i="3"/>
  <c r="F575" i="3" s="1"/>
  <c r="K575" i="3" s="1"/>
  <c r="D576" i="3"/>
  <c r="F576" i="3" s="1"/>
  <c r="K576" i="3" s="1"/>
  <c r="D577" i="3"/>
  <c r="F577" i="3" s="1"/>
  <c r="K577" i="3" s="1"/>
  <c r="D578" i="3"/>
  <c r="F578" i="3" s="1"/>
  <c r="K578" i="3" s="1"/>
  <c r="D579" i="3"/>
  <c r="F579" i="3" s="1"/>
  <c r="K579" i="3" s="1"/>
  <c r="D580" i="3"/>
  <c r="F580" i="3" s="1"/>
  <c r="K580" i="3" s="1"/>
  <c r="D581" i="3"/>
  <c r="F581" i="3" s="1"/>
  <c r="K581" i="3" s="1"/>
  <c r="D582" i="3"/>
  <c r="F582" i="3" s="1"/>
  <c r="K582" i="3" s="1"/>
  <c r="D583" i="3"/>
  <c r="F583" i="3" s="1"/>
  <c r="K583" i="3" s="1"/>
  <c r="D584" i="3"/>
  <c r="F584" i="3" s="1"/>
  <c r="K584" i="3" s="1"/>
  <c r="D585" i="3"/>
  <c r="F585" i="3" s="1"/>
  <c r="K585" i="3" s="1"/>
  <c r="B566" i="3"/>
  <c r="C566" i="3"/>
  <c r="D566" i="3"/>
  <c r="F566" i="3" s="1"/>
  <c r="K566" i="3" s="1"/>
  <c r="D642" i="3"/>
  <c r="F642" i="3" s="1"/>
  <c r="K642" i="3" s="1"/>
  <c r="D643" i="3"/>
  <c r="F643" i="3" s="1"/>
  <c r="K643" i="3" s="1"/>
  <c r="D644" i="3"/>
  <c r="F644" i="3" s="1"/>
  <c r="K644" i="3" s="1"/>
  <c r="D645" i="3"/>
  <c r="F645" i="3" s="1"/>
  <c r="K645" i="3" s="1"/>
  <c r="D646" i="3"/>
  <c r="F646" i="3" s="1"/>
  <c r="K646" i="3" s="1"/>
  <c r="D647" i="3"/>
  <c r="F647" i="3" s="1"/>
  <c r="K647" i="3" s="1"/>
  <c r="D648" i="3"/>
  <c r="F648" i="3" s="1"/>
  <c r="K648" i="3" s="1"/>
  <c r="D649" i="3"/>
  <c r="F649" i="3" s="1"/>
  <c r="K649" i="3" s="1"/>
  <c r="D650" i="3"/>
  <c r="F650" i="3" s="1"/>
  <c r="K650" i="3" s="1"/>
  <c r="D651" i="3"/>
  <c r="F651" i="3" s="1"/>
  <c r="K651" i="3" s="1"/>
  <c r="D652" i="3"/>
  <c r="F652" i="3" s="1"/>
  <c r="K652" i="3" s="1"/>
  <c r="D653" i="3"/>
  <c r="F653" i="3" s="1"/>
  <c r="K653" i="3" s="1"/>
  <c r="D654" i="3"/>
  <c r="F654" i="3" s="1"/>
  <c r="K654" i="3" s="1"/>
  <c r="D655" i="3"/>
  <c r="F655" i="3" s="1"/>
  <c r="K655" i="3" s="1"/>
  <c r="D656" i="3"/>
  <c r="F656" i="3" s="1"/>
  <c r="K656" i="3" s="1"/>
  <c r="D657" i="3"/>
  <c r="F657" i="3" s="1"/>
  <c r="K657" i="3" s="1"/>
  <c r="D658" i="3"/>
  <c r="F658" i="3" s="1"/>
  <c r="K658" i="3" s="1"/>
  <c r="D659" i="3"/>
  <c r="F659" i="3" s="1"/>
  <c r="K659" i="3" s="1"/>
  <c r="D660" i="3"/>
  <c r="F660" i="3" s="1"/>
  <c r="K660" i="3" s="1"/>
  <c r="C642" i="3"/>
  <c r="C643" i="3"/>
  <c r="C644" i="3"/>
  <c r="C645" i="3"/>
  <c r="C646" i="3"/>
  <c r="C647" i="3"/>
  <c r="C648" i="3"/>
  <c r="C649" i="3"/>
  <c r="C650" i="3"/>
  <c r="C651" i="3"/>
  <c r="C652" i="3"/>
  <c r="C653" i="3"/>
  <c r="C655" i="3"/>
  <c r="C656" i="3"/>
  <c r="C657" i="3"/>
  <c r="C658" i="3"/>
  <c r="C659" i="3"/>
  <c r="C660" i="3"/>
  <c r="B642" i="3"/>
  <c r="B643" i="3"/>
  <c r="B644" i="3"/>
  <c r="B645" i="3"/>
  <c r="B646" i="3"/>
  <c r="B647" i="3"/>
  <c r="B648" i="3"/>
  <c r="B649" i="3"/>
  <c r="B650" i="3"/>
  <c r="B651" i="3"/>
  <c r="B652" i="3"/>
  <c r="B653" i="3"/>
  <c r="B654" i="3"/>
  <c r="B655" i="3"/>
  <c r="B656" i="3"/>
  <c r="B657" i="3"/>
  <c r="B658" i="3"/>
  <c r="B659" i="3"/>
  <c r="B660" i="3"/>
  <c r="D641" i="3"/>
  <c r="F641" i="3" s="1"/>
  <c r="K641" i="3" s="1"/>
  <c r="B641" i="3"/>
  <c r="D717" i="3"/>
  <c r="F717" i="3" s="1"/>
  <c r="K717" i="3" s="1"/>
  <c r="D718" i="3"/>
  <c r="F718" i="3" s="1"/>
  <c r="K718" i="3" s="1"/>
  <c r="D719" i="3"/>
  <c r="F719" i="3" s="1"/>
  <c r="K719" i="3" s="1"/>
  <c r="D720" i="3"/>
  <c r="F720" i="3" s="1"/>
  <c r="K720" i="3" s="1"/>
  <c r="D721" i="3"/>
  <c r="F721" i="3" s="1"/>
  <c r="K721" i="3" s="1"/>
  <c r="D722" i="3"/>
  <c r="F722" i="3" s="1"/>
  <c r="K722" i="3" s="1"/>
  <c r="D723" i="3"/>
  <c r="F723" i="3" s="1"/>
  <c r="K723" i="3" s="1"/>
  <c r="D724" i="3"/>
  <c r="F724" i="3" s="1"/>
  <c r="K724" i="3" s="1"/>
  <c r="D725" i="3"/>
  <c r="F725" i="3" s="1"/>
  <c r="K725" i="3" s="1"/>
  <c r="D726" i="3"/>
  <c r="F726" i="3" s="1"/>
  <c r="K726" i="3" s="1"/>
  <c r="D727" i="3"/>
  <c r="F727" i="3" s="1"/>
  <c r="K727" i="3" s="1"/>
  <c r="D728" i="3"/>
  <c r="F728" i="3" s="1"/>
  <c r="K728" i="3" s="1"/>
  <c r="D729" i="3"/>
  <c r="F729" i="3" s="1"/>
  <c r="K729" i="3" s="1"/>
  <c r="D730" i="3"/>
  <c r="F730" i="3" s="1"/>
  <c r="K730" i="3" s="1"/>
  <c r="D731" i="3"/>
  <c r="F731" i="3" s="1"/>
  <c r="K731" i="3" s="1"/>
  <c r="D732" i="3"/>
  <c r="F732" i="3" s="1"/>
  <c r="K732" i="3" s="1"/>
  <c r="D733" i="3"/>
  <c r="F733" i="3" s="1"/>
  <c r="K733" i="3" s="1"/>
  <c r="D734" i="3"/>
  <c r="F734" i="3" s="1"/>
  <c r="K734" i="3" s="1"/>
  <c r="D735" i="3"/>
  <c r="F735" i="3" s="1"/>
  <c r="K735" i="3" s="1"/>
  <c r="C717" i="3"/>
  <c r="C718" i="3"/>
  <c r="C719" i="3"/>
  <c r="C720" i="3"/>
  <c r="C721" i="3"/>
  <c r="C722" i="3"/>
  <c r="C723" i="3"/>
  <c r="C724" i="3"/>
  <c r="C725" i="3"/>
  <c r="C726" i="3"/>
  <c r="C727" i="3"/>
  <c r="C728" i="3"/>
  <c r="C729" i="3"/>
  <c r="C730" i="3"/>
  <c r="C731" i="3"/>
  <c r="C732" i="3"/>
  <c r="C733" i="3"/>
  <c r="C734" i="3"/>
  <c r="B717" i="3"/>
  <c r="B718" i="3"/>
  <c r="B719" i="3"/>
  <c r="B720" i="3"/>
  <c r="B721" i="3"/>
  <c r="B722" i="3"/>
  <c r="B723" i="3"/>
  <c r="B724" i="3"/>
  <c r="B725" i="3"/>
  <c r="B726" i="3"/>
  <c r="B727" i="3"/>
  <c r="B728" i="3"/>
  <c r="B729" i="3"/>
  <c r="B730" i="3"/>
  <c r="B731" i="3"/>
  <c r="B732" i="3"/>
  <c r="B733" i="3"/>
  <c r="B734" i="3"/>
  <c r="B735" i="3"/>
  <c r="B716" i="3"/>
  <c r="C716" i="3"/>
  <c r="D716" i="3"/>
  <c r="F716" i="3" s="1"/>
  <c r="K716" i="3" s="1"/>
  <c r="D191" i="3"/>
  <c r="F191" i="3" s="1"/>
  <c r="K191" i="3" s="1"/>
  <c r="D192" i="3"/>
  <c r="F192" i="3" s="1"/>
  <c r="K192" i="3" s="1"/>
  <c r="D193" i="3"/>
  <c r="F193" i="3" s="1"/>
  <c r="K193" i="3" s="1"/>
  <c r="D194" i="3"/>
  <c r="F194" i="3" s="1"/>
  <c r="K194" i="3" s="1"/>
  <c r="D195" i="3"/>
  <c r="F195" i="3" s="1"/>
  <c r="K195" i="3" s="1"/>
  <c r="D196" i="3"/>
  <c r="F196" i="3" s="1"/>
  <c r="K196" i="3" s="1"/>
  <c r="D197" i="3"/>
  <c r="F197" i="3" s="1"/>
  <c r="K197" i="3" s="1"/>
  <c r="D198" i="3"/>
  <c r="F198" i="3" s="1"/>
  <c r="K198" i="3" s="1"/>
  <c r="D199" i="3"/>
  <c r="F199" i="3" s="1"/>
  <c r="K199" i="3" s="1"/>
  <c r="D200" i="3"/>
  <c r="F200" i="3" s="1"/>
  <c r="K200" i="3" s="1"/>
  <c r="D201" i="3"/>
  <c r="F201" i="3" s="1"/>
  <c r="K201" i="3" s="1"/>
  <c r="D202" i="3"/>
  <c r="F202" i="3" s="1"/>
  <c r="K202" i="3" s="1"/>
  <c r="D203" i="3"/>
  <c r="F203" i="3" s="1"/>
  <c r="K203" i="3" s="1"/>
  <c r="D204" i="3"/>
  <c r="F204" i="3" s="1"/>
  <c r="K204" i="3" s="1"/>
  <c r="D205" i="3"/>
  <c r="F205" i="3" s="1"/>
  <c r="K205" i="3" s="1"/>
  <c r="D206" i="3"/>
  <c r="F206" i="3" s="1"/>
  <c r="K206" i="3" s="1"/>
  <c r="D207" i="3"/>
  <c r="F207" i="3" s="1"/>
  <c r="K207" i="3" s="1"/>
  <c r="D208" i="3"/>
  <c r="F208" i="3" s="1"/>
  <c r="K208" i="3" s="1"/>
  <c r="D209" i="3"/>
  <c r="F209" i="3" s="1"/>
  <c r="K209" i="3" s="1"/>
  <c r="D210" i="3"/>
  <c r="F210" i="3" s="1"/>
  <c r="K210" i="3" s="1"/>
  <c r="F66" i="3"/>
  <c r="R66" i="3" s="1"/>
  <c r="P67" i="3"/>
  <c r="F69" i="3"/>
  <c r="R69" i="3" s="1"/>
  <c r="P73" i="3"/>
  <c r="F74" i="3"/>
  <c r="R74" i="3" s="1"/>
  <c r="F75" i="3"/>
  <c r="R75" i="3" s="1"/>
  <c r="F78" i="3"/>
  <c r="R78" i="3" s="1"/>
  <c r="D84" i="3"/>
  <c r="P84" i="3" s="1"/>
  <c r="C193" i="3"/>
  <c r="C194" i="3"/>
  <c r="C195" i="3"/>
  <c r="C196" i="3"/>
  <c r="C197" i="3"/>
  <c r="C198" i="3"/>
  <c r="C199" i="3"/>
  <c r="C200" i="3"/>
  <c r="C201" i="3"/>
  <c r="C202" i="3"/>
  <c r="C203" i="3"/>
  <c r="C204" i="3"/>
  <c r="C205" i="3"/>
  <c r="C206" i="3"/>
  <c r="C207" i="3"/>
  <c r="C208" i="3"/>
  <c r="C209" i="3"/>
  <c r="C210" i="3"/>
  <c r="C191" i="3"/>
  <c r="C192" i="3"/>
  <c r="B193" i="3"/>
  <c r="B194" i="3"/>
  <c r="B195" i="3"/>
  <c r="B196" i="3"/>
  <c r="B197" i="3"/>
  <c r="B198" i="3"/>
  <c r="B199" i="3"/>
  <c r="B200" i="3"/>
  <c r="B201" i="3"/>
  <c r="B202" i="3"/>
  <c r="B203" i="3"/>
  <c r="B204" i="3"/>
  <c r="B205" i="3"/>
  <c r="B206" i="3"/>
  <c r="B207" i="3"/>
  <c r="B208" i="3"/>
  <c r="B209" i="3"/>
  <c r="B210" i="3"/>
  <c r="B192" i="3"/>
  <c r="F53" i="3"/>
  <c r="K53" i="3" s="1"/>
  <c r="C116" i="3"/>
  <c r="F142" i="3"/>
  <c r="F143" i="3"/>
  <c r="R143" i="3" s="1"/>
  <c r="F144" i="3"/>
  <c r="R144" i="3" s="1"/>
  <c r="F146" i="3"/>
  <c r="R146" i="3" s="1"/>
  <c r="F149" i="3"/>
  <c r="R149" i="3" s="1"/>
  <c r="P151" i="3"/>
  <c r="F154" i="3"/>
  <c r="R154" i="3" s="1"/>
  <c r="F155" i="3"/>
  <c r="R155" i="3" s="1"/>
  <c r="F157" i="3"/>
  <c r="R157" i="3" s="1"/>
  <c r="P141" i="3"/>
  <c r="D117" i="3"/>
  <c r="F117" i="3" s="1"/>
  <c r="K117" i="3" s="1"/>
  <c r="D118" i="3"/>
  <c r="F118" i="3" s="1"/>
  <c r="K118" i="3" s="1"/>
  <c r="D119" i="3"/>
  <c r="F119" i="3" s="1"/>
  <c r="K119" i="3" s="1"/>
  <c r="D120" i="3"/>
  <c r="F120" i="3" s="1"/>
  <c r="K120" i="3" s="1"/>
  <c r="D121" i="3"/>
  <c r="F121" i="3" s="1"/>
  <c r="K121" i="3" s="1"/>
  <c r="D122" i="3"/>
  <c r="F122" i="3" s="1"/>
  <c r="K122" i="3" s="1"/>
  <c r="D123" i="3"/>
  <c r="F123" i="3" s="1"/>
  <c r="K123" i="3" s="1"/>
  <c r="D124" i="3"/>
  <c r="F124" i="3" s="1"/>
  <c r="K124" i="3" s="1"/>
  <c r="D125" i="3"/>
  <c r="F125" i="3" s="1"/>
  <c r="K125" i="3" s="1"/>
  <c r="D126" i="3"/>
  <c r="F126" i="3" s="1"/>
  <c r="K126" i="3" s="1"/>
  <c r="D127" i="3"/>
  <c r="F127" i="3" s="1"/>
  <c r="K127" i="3" s="1"/>
  <c r="D128" i="3"/>
  <c r="F128" i="3" s="1"/>
  <c r="K128" i="3" s="1"/>
  <c r="D129" i="3"/>
  <c r="F129" i="3" s="1"/>
  <c r="K129" i="3" s="1"/>
  <c r="D130" i="3"/>
  <c r="F130" i="3" s="1"/>
  <c r="K130" i="3" s="1"/>
  <c r="D131" i="3"/>
  <c r="F131" i="3" s="1"/>
  <c r="K131" i="3" s="1"/>
  <c r="D132" i="3"/>
  <c r="F132" i="3" s="1"/>
  <c r="K132" i="3" s="1"/>
  <c r="D133" i="3"/>
  <c r="F133" i="3" s="1"/>
  <c r="K133" i="3" s="1"/>
  <c r="D134" i="3"/>
  <c r="F134" i="3" s="1"/>
  <c r="K134" i="3" s="1"/>
  <c r="D135" i="3"/>
  <c r="F135" i="3" s="1"/>
  <c r="K135" i="3" s="1"/>
  <c r="D116" i="3"/>
  <c r="F116" i="3" s="1"/>
  <c r="K116" i="3" s="1"/>
  <c r="C117" i="3"/>
  <c r="C118" i="3"/>
  <c r="C119" i="3"/>
  <c r="C120" i="3"/>
  <c r="C121" i="3"/>
  <c r="C122" i="3"/>
  <c r="C123" i="3"/>
  <c r="C124" i="3"/>
  <c r="C125" i="3"/>
  <c r="C126" i="3"/>
  <c r="C127" i="3"/>
  <c r="C128" i="3"/>
  <c r="C129" i="3"/>
  <c r="C130" i="3"/>
  <c r="C131" i="3"/>
  <c r="C132" i="3"/>
  <c r="C133" i="3"/>
  <c r="C134" i="3"/>
  <c r="C135" i="3"/>
  <c r="B117" i="3"/>
  <c r="B118" i="3"/>
  <c r="B119" i="3"/>
  <c r="B120" i="3"/>
  <c r="B121" i="3"/>
  <c r="B122" i="3"/>
  <c r="B123" i="3"/>
  <c r="B124" i="3"/>
  <c r="B125" i="3"/>
  <c r="B126" i="3"/>
  <c r="B127" i="3"/>
  <c r="B128" i="3"/>
  <c r="B129" i="3"/>
  <c r="B130" i="3"/>
  <c r="B131" i="3"/>
  <c r="B132" i="3"/>
  <c r="B133" i="3"/>
  <c r="B134" i="3"/>
  <c r="B135" i="3"/>
  <c r="B116" i="3"/>
  <c r="P65" i="3"/>
  <c r="S84" i="3"/>
  <c r="G84" i="3" s="1"/>
  <c r="S758" i="3"/>
  <c r="G758" i="3" s="1"/>
  <c r="S757" i="3"/>
  <c r="G757" i="3" s="1"/>
  <c r="S756" i="3"/>
  <c r="G756" i="3" s="1"/>
  <c r="S753" i="3"/>
  <c r="G753" i="3" s="1"/>
  <c r="S752" i="3"/>
  <c r="G752" i="3" s="1"/>
  <c r="S751" i="3"/>
  <c r="G751" i="3" s="1"/>
  <c r="S750" i="3"/>
  <c r="G750" i="3" s="1"/>
  <c r="S749" i="3"/>
  <c r="G749" i="3" s="1"/>
  <c r="S748" i="3"/>
  <c r="G748" i="3" s="1"/>
  <c r="S747" i="3"/>
  <c r="G747" i="3" s="1"/>
  <c r="S746" i="3"/>
  <c r="G746" i="3" s="1"/>
  <c r="S745" i="3"/>
  <c r="G745" i="3" s="1"/>
  <c r="S744" i="3"/>
  <c r="G744" i="3" s="1"/>
  <c r="S743" i="3"/>
  <c r="G743" i="3" s="1"/>
  <c r="S742" i="3"/>
  <c r="G742" i="3" s="1"/>
  <c r="S741" i="3"/>
  <c r="G741" i="3" s="1"/>
  <c r="S683" i="3"/>
  <c r="G683" i="3" s="1"/>
  <c r="S681" i="3"/>
  <c r="G681" i="3" s="1"/>
  <c r="S680" i="3"/>
  <c r="G680" i="3" s="1"/>
  <c r="S679" i="3"/>
  <c r="G679" i="3" s="1"/>
  <c r="S678" i="3"/>
  <c r="G678" i="3" s="1"/>
  <c r="S677" i="3"/>
  <c r="G677" i="3" s="1"/>
  <c r="S676" i="3"/>
  <c r="G676" i="3" s="1"/>
  <c r="S675" i="3"/>
  <c r="G675" i="3" s="1"/>
  <c r="S673" i="3"/>
  <c r="G673" i="3" s="1"/>
  <c r="S672" i="3"/>
  <c r="G672" i="3" s="1"/>
  <c r="S671" i="3"/>
  <c r="G671" i="3" s="1"/>
  <c r="S670" i="3"/>
  <c r="G670" i="3" s="1"/>
  <c r="S669" i="3"/>
  <c r="G669" i="3" s="1"/>
  <c r="S668" i="3"/>
  <c r="G668" i="3" s="1"/>
  <c r="S667" i="3"/>
  <c r="G667" i="3" s="1"/>
  <c r="S666" i="3"/>
  <c r="G666" i="3" s="1"/>
  <c r="S609" i="3"/>
  <c r="G609" i="3" s="1"/>
  <c r="S607" i="3"/>
  <c r="G607" i="3" s="1"/>
  <c r="S606" i="3"/>
  <c r="G606" i="3" s="1"/>
  <c r="S605" i="3"/>
  <c r="G605" i="3" s="1"/>
  <c r="S604" i="3"/>
  <c r="G604" i="3" s="1"/>
  <c r="S603" i="3"/>
  <c r="G603" i="3" s="1"/>
  <c r="S602" i="3"/>
  <c r="G602" i="3" s="1"/>
  <c r="S601" i="3"/>
  <c r="G601" i="3" s="1"/>
  <c r="S599" i="3"/>
  <c r="G599" i="3" s="1"/>
  <c r="S598" i="3"/>
  <c r="G598" i="3" s="1"/>
  <c r="S597" i="3"/>
  <c r="G597" i="3" s="1"/>
  <c r="S596" i="3"/>
  <c r="G596" i="3" s="1"/>
  <c r="S595" i="3"/>
  <c r="G595" i="3" s="1"/>
  <c r="S594" i="3"/>
  <c r="G594" i="3" s="1"/>
  <c r="S593" i="3"/>
  <c r="G593" i="3" s="1"/>
  <c r="S592" i="3"/>
  <c r="G592" i="3" s="1"/>
  <c r="S591" i="3"/>
  <c r="G591" i="3" s="1"/>
  <c r="S534" i="3"/>
  <c r="G534" i="3" s="1"/>
  <c r="S533" i="3"/>
  <c r="G533" i="3" s="1"/>
  <c r="S532" i="3"/>
  <c r="G532" i="3" s="1"/>
  <c r="S531" i="3"/>
  <c r="G531" i="3" s="1"/>
  <c r="S530" i="3"/>
  <c r="G530" i="3" s="1"/>
  <c r="S529" i="3"/>
  <c r="G529" i="3" s="1"/>
  <c r="S528" i="3"/>
  <c r="G528" i="3" s="1"/>
  <c r="S527" i="3"/>
  <c r="G527" i="3" s="1"/>
  <c r="S526" i="3"/>
  <c r="G526" i="3" s="1"/>
  <c r="S525" i="3"/>
  <c r="G525" i="3" s="1"/>
  <c r="S524" i="3"/>
  <c r="G524" i="3" s="1"/>
  <c r="S523" i="3"/>
  <c r="G523" i="3" s="1"/>
  <c r="S522" i="3"/>
  <c r="G522" i="3" s="1"/>
  <c r="S521" i="3"/>
  <c r="G521" i="3" s="1"/>
  <c r="S520" i="3"/>
  <c r="G520" i="3" s="1"/>
  <c r="S519" i="3"/>
  <c r="G519" i="3" s="1"/>
  <c r="S518" i="3"/>
  <c r="G518" i="3" s="1"/>
  <c r="S517" i="3"/>
  <c r="G517" i="3" s="1"/>
  <c r="S516" i="3"/>
  <c r="G516" i="3" s="1"/>
  <c r="S459" i="3"/>
  <c r="G459" i="3" s="1"/>
  <c r="S458" i="3"/>
  <c r="G458" i="3" s="1"/>
  <c r="S457" i="3"/>
  <c r="G457" i="3" s="1"/>
  <c r="S456" i="3"/>
  <c r="G456" i="3" s="1"/>
  <c r="S455" i="3"/>
  <c r="G455" i="3" s="1"/>
  <c r="S454" i="3"/>
  <c r="G454" i="3" s="1"/>
  <c r="S453" i="3"/>
  <c r="G453" i="3" s="1"/>
  <c r="S452" i="3"/>
  <c r="G452" i="3" s="1"/>
  <c r="S451" i="3"/>
  <c r="G451" i="3" s="1"/>
  <c r="S450" i="3"/>
  <c r="G450" i="3" s="1"/>
  <c r="S449" i="3"/>
  <c r="G449" i="3" s="1"/>
  <c r="S448" i="3"/>
  <c r="G448" i="3" s="1"/>
  <c r="S447" i="3"/>
  <c r="G447" i="3" s="1"/>
  <c r="S446" i="3"/>
  <c r="G446" i="3" s="1"/>
  <c r="S445" i="3"/>
  <c r="G445" i="3" s="1"/>
  <c r="S444" i="3"/>
  <c r="G444" i="3" s="1"/>
  <c r="S443" i="3"/>
  <c r="G443" i="3" s="1"/>
  <c r="S442" i="3"/>
  <c r="G442" i="3" s="1"/>
  <c r="S441" i="3"/>
  <c r="G441" i="3" s="1"/>
  <c r="S371" i="3"/>
  <c r="G371" i="3" s="1"/>
  <c r="S369" i="3"/>
  <c r="G369" i="3" s="1"/>
  <c r="S308" i="3"/>
  <c r="G308" i="3" s="1"/>
  <c r="S307" i="3"/>
  <c r="G307" i="3" s="1"/>
  <c r="S306" i="3"/>
  <c r="G306" i="3" s="1"/>
  <c r="S305" i="3"/>
  <c r="G305" i="3" s="1"/>
  <c r="S304" i="3"/>
  <c r="G304" i="3" s="1"/>
  <c r="S303" i="3"/>
  <c r="G303" i="3" s="1"/>
  <c r="S302" i="3"/>
  <c r="G302" i="3" s="1"/>
  <c r="S301" i="3"/>
  <c r="G301" i="3" s="1"/>
  <c r="S299" i="3"/>
  <c r="G299" i="3" s="1"/>
  <c r="S298" i="3"/>
  <c r="G298" i="3" s="1"/>
  <c r="S297" i="3"/>
  <c r="G297" i="3" s="1"/>
  <c r="S296" i="3"/>
  <c r="G296" i="3" s="1"/>
  <c r="S295" i="3"/>
  <c r="G295" i="3" s="1"/>
  <c r="S294" i="3"/>
  <c r="G294" i="3" s="1"/>
  <c r="S293" i="3"/>
  <c r="G293" i="3" s="1"/>
  <c r="S292" i="3"/>
  <c r="G292" i="3" s="1"/>
  <c r="S234" i="3"/>
  <c r="G234" i="3" s="1"/>
  <c r="S232" i="3"/>
  <c r="G232" i="3" s="1"/>
  <c r="S231" i="3"/>
  <c r="G231" i="3" s="1"/>
  <c r="S230" i="3"/>
  <c r="G230" i="3" s="1"/>
  <c r="S229" i="3"/>
  <c r="G229" i="3" s="1"/>
  <c r="S228" i="3"/>
  <c r="G228" i="3" s="1"/>
  <c r="S227" i="3"/>
  <c r="G227" i="3" s="1"/>
  <c r="S226" i="3"/>
  <c r="G226" i="3" s="1"/>
  <c r="S225" i="3"/>
  <c r="G225" i="3" s="1"/>
  <c r="S224" i="3"/>
  <c r="G224" i="3" s="1"/>
  <c r="S223" i="3"/>
  <c r="G223" i="3" s="1"/>
  <c r="S221" i="3"/>
  <c r="G221" i="3" s="1"/>
  <c r="S220" i="3"/>
  <c r="G220" i="3" s="1"/>
  <c r="S219" i="3"/>
  <c r="G219" i="3" s="1"/>
  <c r="S217" i="3"/>
  <c r="G217" i="3" s="1"/>
  <c r="S216" i="3"/>
  <c r="G216" i="3" s="1"/>
  <c r="S159" i="3"/>
  <c r="G159" i="3" s="1"/>
  <c r="S158" i="3"/>
  <c r="G158" i="3" s="1"/>
  <c r="S157" i="3"/>
  <c r="G157" i="3" s="1"/>
  <c r="S156" i="3"/>
  <c r="G156" i="3" s="1"/>
  <c r="S155" i="3"/>
  <c r="G155" i="3" s="1"/>
  <c r="S154" i="3"/>
  <c r="G154" i="3" s="1"/>
  <c r="S153" i="3"/>
  <c r="G153" i="3" s="1"/>
  <c r="S152" i="3"/>
  <c r="G152" i="3" s="1"/>
  <c r="S151" i="3"/>
  <c r="G151" i="3" s="1"/>
  <c r="S150" i="3"/>
  <c r="G150" i="3" s="1"/>
  <c r="S149" i="3"/>
  <c r="G149" i="3" s="1"/>
  <c r="S148" i="3"/>
  <c r="G148" i="3" s="1"/>
  <c r="S146" i="3"/>
  <c r="G146" i="3" s="1"/>
  <c r="S145" i="3"/>
  <c r="G145" i="3" s="1"/>
  <c r="S144" i="3"/>
  <c r="G144" i="3" s="1"/>
  <c r="J735" i="3"/>
  <c r="J734" i="3"/>
  <c r="J733" i="3"/>
  <c r="J732" i="3"/>
  <c r="J731" i="3"/>
  <c r="J730" i="3"/>
  <c r="J729" i="3"/>
  <c r="J728" i="3"/>
  <c r="J727" i="3"/>
  <c r="J726" i="3"/>
  <c r="J725" i="3"/>
  <c r="J724" i="3"/>
  <c r="J723" i="3"/>
  <c r="J722" i="3"/>
  <c r="J721" i="3"/>
  <c r="J720" i="3"/>
  <c r="J719" i="3"/>
  <c r="J718" i="3"/>
  <c r="J717" i="3"/>
  <c r="J716" i="3"/>
  <c r="J660" i="3"/>
  <c r="J659" i="3"/>
  <c r="J658" i="3"/>
  <c r="J657" i="3"/>
  <c r="J656" i="3"/>
  <c r="J655" i="3"/>
  <c r="J654" i="3"/>
  <c r="J653" i="3"/>
  <c r="J652" i="3"/>
  <c r="J651" i="3"/>
  <c r="J650" i="3"/>
  <c r="J649" i="3"/>
  <c r="J648" i="3"/>
  <c r="J647" i="3"/>
  <c r="J646" i="3"/>
  <c r="J645" i="3"/>
  <c r="J644" i="3"/>
  <c r="J643" i="3"/>
  <c r="J642" i="3"/>
  <c r="J641" i="3"/>
  <c r="J585" i="3"/>
  <c r="J584" i="3"/>
  <c r="J583" i="3"/>
  <c r="J582" i="3"/>
  <c r="J581" i="3"/>
  <c r="J580" i="3"/>
  <c r="J579" i="3"/>
  <c r="J578" i="3"/>
  <c r="J577" i="3"/>
  <c r="J576" i="3"/>
  <c r="J575" i="3"/>
  <c r="J574" i="3"/>
  <c r="J573" i="3"/>
  <c r="J572" i="3"/>
  <c r="J571" i="3"/>
  <c r="J570" i="3"/>
  <c r="J569" i="3"/>
  <c r="J568" i="3"/>
  <c r="J567" i="3"/>
  <c r="J566" i="3"/>
  <c r="J510" i="3"/>
  <c r="J509" i="3"/>
  <c r="J508" i="3"/>
  <c r="J507" i="3"/>
  <c r="J506" i="3"/>
  <c r="J505" i="3"/>
  <c r="J504" i="3"/>
  <c r="J503" i="3"/>
  <c r="J502" i="3"/>
  <c r="J501" i="3"/>
  <c r="J500" i="3"/>
  <c r="J499" i="3"/>
  <c r="J498" i="3"/>
  <c r="J497" i="3"/>
  <c r="J496" i="3"/>
  <c r="J495" i="3"/>
  <c r="J494" i="3"/>
  <c r="J493" i="3"/>
  <c r="J492" i="3"/>
  <c r="J491" i="3"/>
  <c r="J435" i="3"/>
  <c r="J434" i="3"/>
  <c r="J433" i="3"/>
  <c r="J432" i="3"/>
  <c r="J431" i="3"/>
  <c r="J430" i="3"/>
  <c r="J429" i="3"/>
  <c r="J428" i="3"/>
  <c r="J427" i="3"/>
  <c r="J426" i="3"/>
  <c r="J425" i="3"/>
  <c r="J424" i="3"/>
  <c r="J423" i="3"/>
  <c r="J422" i="3"/>
  <c r="J421" i="3"/>
  <c r="J420" i="3"/>
  <c r="J419" i="3"/>
  <c r="J418" i="3"/>
  <c r="J417" i="3"/>
  <c r="J416" i="3"/>
  <c r="J360" i="3"/>
  <c r="J359" i="3"/>
  <c r="J358" i="3"/>
  <c r="J357" i="3"/>
  <c r="J356" i="3"/>
  <c r="J355" i="3"/>
  <c r="J354" i="3"/>
  <c r="J353" i="3"/>
  <c r="J352" i="3"/>
  <c r="J351" i="3"/>
  <c r="J350" i="3"/>
  <c r="J349" i="3"/>
  <c r="J348" i="3"/>
  <c r="J347" i="3"/>
  <c r="J346" i="3"/>
  <c r="J345" i="3"/>
  <c r="J344" i="3"/>
  <c r="J343" i="3"/>
  <c r="J342" i="3"/>
  <c r="J341" i="3"/>
  <c r="J285" i="3"/>
  <c r="J284" i="3"/>
  <c r="J283" i="3"/>
  <c r="J282" i="3"/>
  <c r="J281" i="3"/>
  <c r="J280" i="3"/>
  <c r="J279" i="3"/>
  <c r="J278" i="3"/>
  <c r="J277" i="3"/>
  <c r="J276" i="3"/>
  <c r="J275" i="3"/>
  <c r="J274" i="3"/>
  <c r="J273" i="3"/>
  <c r="J272" i="3"/>
  <c r="J271" i="3"/>
  <c r="J270" i="3"/>
  <c r="J269" i="3"/>
  <c r="J268" i="3"/>
  <c r="J267" i="3"/>
  <c r="J266" i="3"/>
  <c r="J210" i="3"/>
  <c r="J209" i="3"/>
  <c r="J208" i="3"/>
  <c r="J207" i="3"/>
  <c r="J206" i="3"/>
  <c r="J205" i="3"/>
  <c r="J204" i="3"/>
  <c r="J203" i="3"/>
  <c r="J202" i="3"/>
  <c r="J201" i="3"/>
  <c r="J200" i="3"/>
  <c r="J199" i="3"/>
  <c r="J198" i="3"/>
  <c r="J197" i="3"/>
  <c r="J196" i="3"/>
  <c r="J195" i="3"/>
  <c r="J194" i="3"/>
  <c r="J193" i="3"/>
  <c r="J192" i="3"/>
  <c r="J191" i="3"/>
  <c r="J135" i="3"/>
  <c r="J134" i="3"/>
  <c r="J133" i="3"/>
  <c r="J132" i="3"/>
  <c r="J131" i="3"/>
  <c r="J130" i="3"/>
  <c r="J129" i="3"/>
  <c r="J128" i="3"/>
  <c r="J127" i="3"/>
  <c r="J126" i="3"/>
  <c r="J125" i="3"/>
  <c r="J124" i="3"/>
  <c r="J123" i="3"/>
  <c r="J122" i="3"/>
  <c r="J121" i="3"/>
  <c r="J120" i="3"/>
  <c r="J119" i="3"/>
  <c r="J118" i="3"/>
  <c r="J117" i="3"/>
  <c r="J116" i="3"/>
  <c r="J42" i="3"/>
  <c r="J43" i="3"/>
  <c r="J44" i="3"/>
  <c r="J45" i="3"/>
  <c r="J46" i="3"/>
  <c r="J47" i="3"/>
  <c r="J48" i="3"/>
  <c r="J49" i="3"/>
  <c r="J50" i="3"/>
  <c r="J51" i="3"/>
  <c r="J52" i="3"/>
  <c r="J53" i="3"/>
  <c r="J54" i="3"/>
  <c r="J55" i="3"/>
  <c r="J56" i="3"/>
  <c r="J57" i="3"/>
  <c r="J58" i="3"/>
  <c r="J59" i="3"/>
  <c r="J60" i="3"/>
  <c r="J41" i="3"/>
  <c r="I735" i="3"/>
  <c r="I734" i="3"/>
  <c r="I733" i="3"/>
  <c r="I732" i="3"/>
  <c r="I731" i="3"/>
  <c r="I730" i="3"/>
  <c r="I729" i="3"/>
  <c r="I728" i="3"/>
  <c r="I727" i="3"/>
  <c r="I726" i="3"/>
  <c r="I725" i="3"/>
  <c r="I724" i="3"/>
  <c r="I723" i="3"/>
  <c r="I722" i="3"/>
  <c r="I721" i="3"/>
  <c r="I720" i="3"/>
  <c r="I719" i="3"/>
  <c r="I718" i="3"/>
  <c r="I717" i="3"/>
  <c r="I716" i="3"/>
  <c r="I660" i="3"/>
  <c r="I659" i="3"/>
  <c r="I658" i="3"/>
  <c r="I657" i="3"/>
  <c r="I656" i="3"/>
  <c r="I655" i="3"/>
  <c r="I654" i="3"/>
  <c r="I653" i="3"/>
  <c r="I652" i="3"/>
  <c r="I651" i="3"/>
  <c r="I650" i="3"/>
  <c r="I649" i="3"/>
  <c r="I648" i="3"/>
  <c r="I647" i="3"/>
  <c r="I646" i="3"/>
  <c r="I645" i="3"/>
  <c r="I644" i="3"/>
  <c r="I643" i="3"/>
  <c r="I642" i="3"/>
  <c r="I641" i="3"/>
  <c r="I585" i="3"/>
  <c r="I584" i="3"/>
  <c r="I583" i="3"/>
  <c r="I582" i="3"/>
  <c r="I581" i="3"/>
  <c r="I580" i="3"/>
  <c r="I579" i="3"/>
  <c r="I578" i="3"/>
  <c r="I577" i="3"/>
  <c r="I576" i="3"/>
  <c r="I575" i="3"/>
  <c r="I574" i="3"/>
  <c r="I573" i="3"/>
  <c r="I572" i="3"/>
  <c r="I571" i="3"/>
  <c r="I570" i="3"/>
  <c r="I569" i="3"/>
  <c r="I568" i="3"/>
  <c r="I567" i="3"/>
  <c r="I566" i="3"/>
  <c r="I510" i="3"/>
  <c r="I509" i="3"/>
  <c r="I508" i="3"/>
  <c r="I507" i="3"/>
  <c r="I506" i="3"/>
  <c r="I505" i="3"/>
  <c r="I504" i="3"/>
  <c r="I503" i="3"/>
  <c r="I502" i="3"/>
  <c r="I501" i="3"/>
  <c r="I500" i="3"/>
  <c r="I499" i="3"/>
  <c r="I498" i="3"/>
  <c r="I497" i="3"/>
  <c r="I496" i="3"/>
  <c r="I495" i="3"/>
  <c r="I494" i="3"/>
  <c r="I493" i="3"/>
  <c r="I492" i="3"/>
  <c r="I491" i="3"/>
  <c r="I435" i="3"/>
  <c r="I434" i="3"/>
  <c r="I433" i="3"/>
  <c r="I432" i="3"/>
  <c r="I431" i="3"/>
  <c r="I430" i="3"/>
  <c r="I429" i="3"/>
  <c r="I428" i="3"/>
  <c r="I427" i="3"/>
  <c r="I426" i="3"/>
  <c r="I425" i="3"/>
  <c r="I424" i="3"/>
  <c r="I423" i="3"/>
  <c r="I422" i="3"/>
  <c r="I421" i="3"/>
  <c r="I420" i="3"/>
  <c r="I419" i="3"/>
  <c r="I418" i="3"/>
  <c r="I417" i="3"/>
  <c r="I416" i="3"/>
  <c r="I360" i="3"/>
  <c r="I359" i="3"/>
  <c r="I358" i="3"/>
  <c r="I357" i="3"/>
  <c r="I356" i="3"/>
  <c r="I355" i="3"/>
  <c r="I354" i="3"/>
  <c r="I353" i="3"/>
  <c r="I352" i="3"/>
  <c r="I351" i="3"/>
  <c r="I350" i="3"/>
  <c r="I349" i="3"/>
  <c r="I348" i="3"/>
  <c r="I347" i="3"/>
  <c r="I346" i="3"/>
  <c r="I345" i="3"/>
  <c r="I344" i="3"/>
  <c r="I343" i="3"/>
  <c r="I342" i="3"/>
  <c r="I341" i="3"/>
  <c r="I285" i="3"/>
  <c r="I284" i="3"/>
  <c r="I283" i="3"/>
  <c r="I282" i="3"/>
  <c r="I281" i="3"/>
  <c r="I280" i="3"/>
  <c r="I279" i="3"/>
  <c r="I278" i="3"/>
  <c r="I277" i="3"/>
  <c r="I276" i="3"/>
  <c r="I275" i="3"/>
  <c r="I274" i="3"/>
  <c r="I273" i="3"/>
  <c r="I272" i="3"/>
  <c r="I271" i="3"/>
  <c r="I270" i="3"/>
  <c r="I269" i="3"/>
  <c r="I268" i="3"/>
  <c r="I267" i="3"/>
  <c r="I266" i="3"/>
  <c r="I210" i="3"/>
  <c r="I209" i="3"/>
  <c r="I208" i="3"/>
  <c r="I207" i="3"/>
  <c r="I206" i="3"/>
  <c r="I205" i="3"/>
  <c r="I204" i="3"/>
  <c r="I203" i="3"/>
  <c r="I202" i="3"/>
  <c r="I201" i="3"/>
  <c r="I200" i="3"/>
  <c r="I199" i="3"/>
  <c r="I198" i="3"/>
  <c r="I197" i="3"/>
  <c r="I196" i="3"/>
  <c r="I195" i="3"/>
  <c r="I194" i="3"/>
  <c r="I193" i="3"/>
  <c r="I192" i="3"/>
  <c r="I191" i="3"/>
  <c r="I135" i="3"/>
  <c r="I134" i="3"/>
  <c r="I133" i="3"/>
  <c r="I132" i="3"/>
  <c r="I131" i="3"/>
  <c r="I130" i="3"/>
  <c r="I129" i="3"/>
  <c r="I128" i="3"/>
  <c r="I127" i="3"/>
  <c r="I126" i="3"/>
  <c r="I125" i="3"/>
  <c r="I124" i="3"/>
  <c r="I123" i="3"/>
  <c r="I122" i="3"/>
  <c r="I121" i="3"/>
  <c r="I120" i="3"/>
  <c r="I119" i="3"/>
  <c r="I118" i="3"/>
  <c r="I117" i="3"/>
  <c r="I116" i="3"/>
  <c r="I42" i="3"/>
  <c r="I43" i="3"/>
  <c r="I44" i="3"/>
  <c r="I45" i="3"/>
  <c r="I46" i="3"/>
  <c r="I47" i="3"/>
  <c r="I48" i="3"/>
  <c r="I49" i="3"/>
  <c r="I50" i="3"/>
  <c r="I51" i="3"/>
  <c r="I52" i="3"/>
  <c r="I53" i="3"/>
  <c r="I54" i="3"/>
  <c r="I55" i="3"/>
  <c r="I56" i="3"/>
  <c r="I57" i="3"/>
  <c r="I58" i="3"/>
  <c r="I59" i="3"/>
  <c r="I60" i="3"/>
  <c r="I41" i="3"/>
  <c r="T85" i="3"/>
  <c r="T86" i="3"/>
  <c r="W86" i="3" s="1"/>
  <c r="T87" i="3"/>
  <c r="T88" i="3"/>
  <c r="T89" i="3"/>
  <c r="V89" i="3" s="1"/>
  <c r="X89" i="3" s="1"/>
  <c r="T90" i="3"/>
  <c r="T91" i="3"/>
  <c r="T92" i="3"/>
  <c r="T93" i="3"/>
  <c r="V93" i="3" s="1"/>
  <c r="X93" i="3" s="1"/>
  <c r="T94" i="3"/>
  <c r="T95" i="3"/>
  <c r="T96" i="3"/>
  <c r="W96" i="3" s="1"/>
  <c r="T97" i="3"/>
  <c r="W97" i="3" s="1"/>
  <c r="T98" i="3"/>
  <c r="T99" i="3"/>
  <c r="V99" i="3" s="1"/>
  <c r="X99" i="3" s="1"/>
  <c r="T100" i="3"/>
  <c r="W100" i="3" s="1"/>
  <c r="T101" i="3"/>
  <c r="T102" i="3"/>
  <c r="T103" i="3"/>
  <c r="T104" i="3"/>
  <c r="W104" i="3" s="1"/>
  <c r="T105" i="3"/>
  <c r="W105" i="3" s="1"/>
  <c r="T106" i="3"/>
  <c r="T111" i="3"/>
  <c r="W111" i="3" s="1"/>
  <c r="T112" i="3"/>
  <c r="V112" i="3" s="1"/>
  <c r="X112" i="3" s="1"/>
  <c r="T113" i="3"/>
  <c r="T114" i="3"/>
  <c r="T115" i="3"/>
  <c r="V115" i="3" s="1"/>
  <c r="X115" i="3" s="1"/>
  <c r="T116" i="3"/>
  <c r="T117" i="3"/>
  <c r="V117" i="3" s="1"/>
  <c r="X117" i="3" s="1"/>
  <c r="T118" i="3"/>
  <c r="T119" i="3"/>
  <c r="V119" i="3" s="1"/>
  <c r="X119" i="3" s="1"/>
  <c r="T120" i="3"/>
  <c r="T121" i="3"/>
  <c r="V121" i="3" s="1"/>
  <c r="X121" i="3" s="1"/>
  <c r="T122" i="3"/>
  <c r="W122" i="3" s="1"/>
  <c r="T123" i="3"/>
  <c r="W123" i="3" s="1"/>
  <c r="T124" i="3"/>
  <c r="W124" i="3" s="1"/>
  <c r="T125" i="3"/>
  <c r="W125" i="3" s="1"/>
  <c r="T126" i="3"/>
  <c r="V126" i="3" s="1"/>
  <c r="X126" i="3" s="1"/>
  <c r="T127" i="3"/>
  <c r="V127" i="3" s="1"/>
  <c r="X127" i="3" s="1"/>
  <c r="T128" i="3"/>
  <c r="T129" i="3"/>
  <c r="W129" i="3" s="1"/>
  <c r="T130" i="3"/>
  <c r="T131" i="3"/>
  <c r="T132" i="3"/>
  <c r="T133" i="3"/>
  <c r="T134" i="3"/>
  <c r="T135" i="3"/>
  <c r="V135" i="3" s="1"/>
  <c r="X135" i="3" s="1"/>
  <c r="T136" i="3"/>
  <c r="V136" i="3" s="1"/>
  <c r="X136" i="3" s="1"/>
  <c r="T137" i="3"/>
  <c r="W137" i="3" s="1"/>
  <c r="T138" i="3"/>
  <c r="T139" i="3"/>
  <c r="W139" i="3" s="1"/>
  <c r="T160" i="3"/>
  <c r="V160" i="3" s="1"/>
  <c r="X160" i="3" s="1"/>
  <c r="T161" i="3"/>
  <c r="V161" i="3" s="1"/>
  <c r="X161" i="3" s="1"/>
  <c r="T162" i="3"/>
  <c r="T163" i="3"/>
  <c r="T164" i="3"/>
  <c r="T165" i="3"/>
  <c r="V165" i="3" s="1"/>
  <c r="X165" i="3" s="1"/>
  <c r="T166" i="3"/>
  <c r="T167" i="3"/>
  <c r="V167" i="3" s="1"/>
  <c r="X167" i="3" s="1"/>
  <c r="T168" i="3"/>
  <c r="T169" i="3"/>
  <c r="V169" i="3" s="1"/>
  <c r="X169" i="3" s="1"/>
  <c r="T170" i="3"/>
  <c r="V170" i="3" s="1"/>
  <c r="X170" i="3" s="1"/>
  <c r="T171" i="3"/>
  <c r="V171" i="3" s="1"/>
  <c r="X171" i="3" s="1"/>
  <c r="T172" i="3"/>
  <c r="T173" i="3"/>
  <c r="V173" i="3" s="1"/>
  <c r="X173" i="3" s="1"/>
  <c r="T174" i="3"/>
  <c r="T175" i="3"/>
  <c r="W175" i="3" s="1"/>
  <c r="T176" i="3"/>
  <c r="T177" i="3"/>
  <c r="W177" i="3" s="1"/>
  <c r="T178" i="3"/>
  <c r="V178" i="3" s="1"/>
  <c r="X178" i="3" s="1"/>
  <c r="T179" i="3"/>
  <c r="V179" i="3" s="1"/>
  <c r="X179" i="3" s="1"/>
  <c r="T180" i="3"/>
  <c r="W180" i="3" s="1"/>
  <c r="T185" i="3"/>
  <c r="W185" i="3" s="1"/>
  <c r="T186" i="3"/>
  <c r="W186" i="3" s="1"/>
  <c r="T187" i="3"/>
  <c r="T188" i="3"/>
  <c r="V188" i="3" s="1"/>
  <c r="X188" i="3" s="1"/>
  <c r="T189" i="3"/>
  <c r="V189" i="3" s="1"/>
  <c r="X189" i="3" s="1"/>
  <c r="T190" i="3"/>
  <c r="T191" i="3"/>
  <c r="W191" i="3" s="1"/>
  <c r="T192" i="3"/>
  <c r="V192" i="3" s="1"/>
  <c r="X192" i="3" s="1"/>
  <c r="T193" i="3"/>
  <c r="V193" i="3" s="1"/>
  <c r="X193" i="3" s="1"/>
  <c r="T194" i="3"/>
  <c r="T195" i="3"/>
  <c r="V195" i="3" s="1"/>
  <c r="X195" i="3" s="1"/>
  <c r="T196" i="3"/>
  <c r="T197" i="3"/>
  <c r="W197" i="3" s="1"/>
  <c r="T198" i="3"/>
  <c r="W198" i="3" s="1"/>
  <c r="T199" i="3"/>
  <c r="W199" i="3" s="1"/>
  <c r="T200" i="3"/>
  <c r="T201" i="3"/>
  <c r="T202" i="3"/>
  <c r="V202" i="3" s="1"/>
  <c r="X202" i="3" s="1"/>
  <c r="T203" i="3"/>
  <c r="W203" i="3" s="1"/>
  <c r="T204" i="3"/>
  <c r="T205" i="3"/>
  <c r="W205" i="3" s="1"/>
  <c r="T206" i="3"/>
  <c r="T207" i="3"/>
  <c r="V207" i="3" s="1"/>
  <c r="X207" i="3" s="1"/>
  <c r="T208" i="3"/>
  <c r="V208" i="3" s="1"/>
  <c r="X208" i="3" s="1"/>
  <c r="T209" i="3"/>
  <c r="W209" i="3" s="1"/>
  <c r="T210" i="3"/>
  <c r="W210" i="3" s="1"/>
  <c r="T211" i="3"/>
  <c r="V211" i="3" s="1"/>
  <c r="X211" i="3" s="1"/>
  <c r="T212" i="3"/>
  <c r="T213" i="3"/>
  <c r="V213" i="3" s="1"/>
  <c r="X213" i="3" s="1"/>
  <c r="T214" i="3"/>
  <c r="W214" i="3" s="1"/>
  <c r="T235" i="3"/>
  <c r="W235" i="3" s="1"/>
  <c r="T236" i="3"/>
  <c r="W236" i="3" s="1"/>
  <c r="T237" i="3"/>
  <c r="W237" i="3" s="1"/>
  <c r="T238" i="3"/>
  <c r="V238" i="3" s="1"/>
  <c r="X238" i="3" s="1"/>
  <c r="T239" i="3"/>
  <c r="V239" i="3" s="1"/>
  <c r="X239" i="3" s="1"/>
  <c r="T240" i="3"/>
  <c r="W240" i="3" s="1"/>
  <c r="T241" i="3"/>
  <c r="T242" i="3"/>
  <c r="T243" i="3"/>
  <c r="T244" i="3"/>
  <c r="T245" i="3"/>
  <c r="T246" i="3"/>
  <c r="W246" i="3" s="1"/>
  <c r="T247" i="3"/>
  <c r="T248" i="3"/>
  <c r="T249" i="3"/>
  <c r="T250" i="3"/>
  <c r="W250" i="3" s="1"/>
  <c r="T251" i="3"/>
  <c r="W251" i="3" s="1"/>
  <c r="T252" i="3"/>
  <c r="T253" i="3"/>
  <c r="V253" i="3" s="1"/>
  <c r="X253" i="3" s="1"/>
  <c r="T254" i="3"/>
  <c r="T255" i="3"/>
  <c r="T256" i="3"/>
  <c r="V256" i="3" s="1"/>
  <c r="X256" i="3" s="1"/>
  <c r="T257" i="3"/>
  <c r="T262" i="3"/>
  <c r="W262" i="3" s="1"/>
  <c r="T263" i="3"/>
  <c r="W263" i="3" s="1"/>
  <c r="T264" i="3"/>
  <c r="T265" i="3"/>
  <c r="V265" i="3" s="1"/>
  <c r="X265" i="3" s="1"/>
  <c r="T266" i="3"/>
  <c r="W266" i="3" s="1"/>
  <c r="T267" i="3"/>
  <c r="V267" i="3" s="1"/>
  <c r="X267" i="3" s="1"/>
  <c r="T268" i="3"/>
  <c r="T269" i="3"/>
  <c r="W269" i="3" s="1"/>
  <c r="T270" i="3"/>
  <c r="T271" i="3"/>
  <c r="V271" i="3" s="1"/>
  <c r="X271" i="3" s="1"/>
  <c r="T272" i="3"/>
  <c r="T273" i="3"/>
  <c r="T274" i="3"/>
  <c r="T275" i="3"/>
  <c r="T276" i="3"/>
  <c r="V276" i="3" s="1"/>
  <c r="X276" i="3" s="1"/>
  <c r="T277" i="3"/>
  <c r="W277" i="3" s="1"/>
  <c r="T278" i="3"/>
  <c r="W278" i="3" s="1"/>
  <c r="T279" i="3"/>
  <c r="W279" i="3" s="1"/>
  <c r="T280" i="3"/>
  <c r="T281" i="3"/>
  <c r="V281" i="3" s="1"/>
  <c r="X281" i="3" s="1"/>
  <c r="T282" i="3"/>
  <c r="W282" i="3" s="1"/>
  <c r="T283" i="3"/>
  <c r="W283" i="3" s="1"/>
  <c r="T284" i="3"/>
  <c r="W284" i="3" s="1"/>
  <c r="T285" i="3"/>
  <c r="V285" i="3" s="1"/>
  <c r="X285" i="3" s="1"/>
  <c r="T286" i="3"/>
  <c r="T287" i="3"/>
  <c r="T288" i="3"/>
  <c r="T289" i="3"/>
  <c r="W289" i="3" s="1"/>
  <c r="T310" i="3"/>
  <c r="V310" i="3" s="1"/>
  <c r="X310" i="3" s="1"/>
  <c r="T311" i="3"/>
  <c r="T312" i="3"/>
  <c r="T313" i="3"/>
  <c r="W313" i="3" s="1"/>
  <c r="T314" i="3"/>
  <c r="W314" i="3" s="1"/>
  <c r="T315" i="3"/>
  <c r="W315" i="3" s="1"/>
  <c r="T316" i="3"/>
  <c r="V316" i="3" s="1"/>
  <c r="X316" i="3" s="1"/>
  <c r="T317" i="3"/>
  <c r="T318" i="3"/>
  <c r="W318" i="3" s="1"/>
  <c r="T319" i="3"/>
  <c r="W319" i="3" s="1"/>
  <c r="T320" i="3"/>
  <c r="T321" i="3"/>
  <c r="T322" i="3"/>
  <c r="T323" i="3"/>
  <c r="T324" i="3"/>
  <c r="V324" i="3" s="1"/>
  <c r="X324" i="3" s="1"/>
  <c r="T325" i="3"/>
  <c r="T326" i="3"/>
  <c r="V326" i="3" s="1"/>
  <c r="X326" i="3" s="1"/>
  <c r="T327" i="3"/>
  <c r="T328" i="3"/>
  <c r="T329" i="3"/>
  <c r="T330" i="3"/>
  <c r="W330" i="3" s="1"/>
  <c r="T335" i="3"/>
  <c r="V335" i="3" s="1"/>
  <c r="X335" i="3" s="1"/>
  <c r="T336" i="3"/>
  <c r="T337" i="3"/>
  <c r="W337" i="3" s="1"/>
  <c r="T338" i="3"/>
  <c r="T339" i="3"/>
  <c r="W339" i="3" s="1"/>
  <c r="T340" i="3"/>
  <c r="T341" i="3"/>
  <c r="T342" i="3"/>
  <c r="T343" i="3"/>
  <c r="T344" i="3"/>
  <c r="T345" i="3"/>
  <c r="T346" i="3"/>
  <c r="T347" i="3"/>
  <c r="V347" i="3" s="1"/>
  <c r="X347" i="3" s="1"/>
  <c r="T348" i="3"/>
  <c r="T349" i="3"/>
  <c r="W349" i="3" s="1"/>
  <c r="T350" i="3"/>
  <c r="T351" i="3"/>
  <c r="V351" i="3" s="1"/>
  <c r="X351" i="3" s="1"/>
  <c r="T352" i="3"/>
  <c r="T353" i="3"/>
  <c r="W353" i="3" s="1"/>
  <c r="T354" i="3"/>
  <c r="T355" i="3"/>
  <c r="T356" i="3"/>
  <c r="T357" i="3"/>
  <c r="T358" i="3"/>
  <c r="V358" i="3" s="1"/>
  <c r="X358" i="3" s="1"/>
  <c r="T359" i="3"/>
  <c r="T360" i="3"/>
  <c r="V360" i="3" s="1"/>
  <c r="X360" i="3" s="1"/>
  <c r="T361" i="3"/>
  <c r="T362" i="3"/>
  <c r="W362" i="3" s="1"/>
  <c r="T363" i="3"/>
  <c r="V363" i="3" s="1"/>
  <c r="X363" i="3" s="1"/>
  <c r="T364" i="3"/>
  <c r="T385" i="3"/>
  <c r="W385" i="3" s="1"/>
  <c r="T386" i="3"/>
  <c r="V386" i="3" s="1"/>
  <c r="X386" i="3" s="1"/>
  <c r="T387" i="3"/>
  <c r="T388" i="3"/>
  <c r="V388" i="3" s="1"/>
  <c r="X388" i="3" s="1"/>
  <c r="T389" i="3"/>
  <c r="V389" i="3" s="1"/>
  <c r="X389" i="3" s="1"/>
  <c r="T390" i="3"/>
  <c r="V390" i="3" s="1"/>
  <c r="X390" i="3" s="1"/>
  <c r="T391" i="3"/>
  <c r="V391" i="3" s="1"/>
  <c r="X391" i="3" s="1"/>
  <c r="T392" i="3"/>
  <c r="W392" i="3" s="1"/>
  <c r="T393" i="3"/>
  <c r="T394" i="3"/>
  <c r="V394" i="3" s="1"/>
  <c r="X394" i="3" s="1"/>
  <c r="T395" i="3"/>
  <c r="T396" i="3"/>
  <c r="W396" i="3" s="1"/>
  <c r="T397" i="3"/>
  <c r="V397" i="3" s="1"/>
  <c r="X397" i="3" s="1"/>
  <c r="T398" i="3"/>
  <c r="T399" i="3"/>
  <c r="T400" i="3"/>
  <c r="T401" i="3"/>
  <c r="V401" i="3" s="1"/>
  <c r="X401" i="3" s="1"/>
  <c r="T402" i="3"/>
  <c r="T403" i="3"/>
  <c r="V403" i="3" s="1"/>
  <c r="X403" i="3" s="1"/>
  <c r="T404" i="3"/>
  <c r="V404" i="3" s="1"/>
  <c r="X404" i="3" s="1"/>
  <c r="T405" i="3"/>
  <c r="W405" i="3" s="1"/>
  <c r="T410" i="3"/>
  <c r="W410" i="3" s="1"/>
  <c r="T411" i="3"/>
  <c r="V411" i="3" s="1"/>
  <c r="X411" i="3" s="1"/>
  <c r="T412" i="3"/>
  <c r="T413" i="3"/>
  <c r="W413" i="3" s="1"/>
  <c r="T414" i="3"/>
  <c r="W414" i="3" s="1"/>
  <c r="T415" i="3"/>
  <c r="V415" i="3" s="1"/>
  <c r="X415" i="3" s="1"/>
  <c r="T416" i="3"/>
  <c r="V416" i="3" s="1"/>
  <c r="X416" i="3" s="1"/>
  <c r="T417" i="3"/>
  <c r="T418" i="3"/>
  <c r="V418" i="3" s="1"/>
  <c r="X418" i="3" s="1"/>
  <c r="T419" i="3"/>
  <c r="V419" i="3" s="1"/>
  <c r="X419" i="3" s="1"/>
  <c r="T420" i="3"/>
  <c r="T421" i="3"/>
  <c r="W421" i="3" s="1"/>
  <c r="T422" i="3"/>
  <c r="T423" i="3"/>
  <c r="V423" i="3" s="1"/>
  <c r="X423" i="3" s="1"/>
  <c r="T424" i="3"/>
  <c r="V424" i="3" s="1"/>
  <c r="X424" i="3" s="1"/>
  <c r="T425" i="3"/>
  <c r="T426" i="3"/>
  <c r="W426" i="3" s="1"/>
  <c r="T427" i="3"/>
  <c r="V427" i="3" s="1"/>
  <c r="X427" i="3" s="1"/>
  <c r="T428" i="3"/>
  <c r="W428" i="3" s="1"/>
  <c r="T429" i="3"/>
  <c r="V429" i="3" s="1"/>
  <c r="X429" i="3" s="1"/>
  <c r="T430" i="3"/>
  <c r="W430" i="3" s="1"/>
  <c r="T431" i="3"/>
  <c r="T432" i="3"/>
  <c r="W432" i="3" s="1"/>
  <c r="T433" i="3"/>
  <c r="V433" i="3" s="1"/>
  <c r="X433" i="3" s="1"/>
  <c r="T434" i="3"/>
  <c r="T435" i="3"/>
  <c r="V435" i="3" s="1"/>
  <c r="X435" i="3" s="1"/>
  <c r="T436" i="3"/>
  <c r="V436" i="3" s="1"/>
  <c r="X436" i="3" s="1"/>
  <c r="T437" i="3"/>
  <c r="T438" i="3"/>
  <c r="W438" i="3" s="1"/>
  <c r="T439" i="3"/>
  <c r="T460" i="3"/>
  <c r="T461" i="3"/>
  <c r="W461" i="3" s="1"/>
  <c r="T462" i="3"/>
  <c r="V462" i="3" s="1"/>
  <c r="X462" i="3" s="1"/>
  <c r="T463" i="3"/>
  <c r="V463" i="3" s="1"/>
  <c r="X463" i="3" s="1"/>
  <c r="T464" i="3"/>
  <c r="W464" i="3" s="1"/>
  <c r="T465" i="3"/>
  <c r="T466" i="3"/>
  <c r="W466" i="3" s="1"/>
  <c r="T467" i="3"/>
  <c r="T468" i="3"/>
  <c r="T469" i="3"/>
  <c r="W469" i="3" s="1"/>
  <c r="T470" i="3"/>
  <c r="T471" i="3"/>
  <c r="V471" i="3" s="1"/>
  <c r="X471" i="3" s="1"/>
  <c r="T472" i="3"/>
  <c r="W472" i="3" s="1"/>
  <c r="T473" i="3"/>
  <c r="V473" i="3" s="1"/>
  <c r="X473" i="3" s="1"/>
  <c r="T474" i="3"/>
  <c r="V474" i="3" s="1"/>
  <c r="X474" i="3" s="1"/>
  <c r="T475" i="3"/>
  <c r="T476" i="3"/>
  <c r="T477" i="3"/>
  <c r="V477" i="3" s="1"/>
  <c r="X477" i="3" s="1"/>
  <c r="T478" i="3"/>
  <c r="W478" i="3" s="1"/>
  <c r="T479" i="3"/>
  <c r="W479" i="3" s="1"/>
  <c r="T480" i="3"/>
  <c r="V480" i="3" s="1"/>
  <c r="X480" i="3" s="1"/>
  <c r="T485" i="3"/>
  <c r="V485" i="3" s="1"/>
  <c r="X485" i="3" s="1"/>
  <c r="T486" i="3"/>
  <c r="T487" i="3"/>
  <c r="V487" i="3" s="1"/>
  <c r="X487" i="3" s="1"/>
  <c r="T488" i="3"/>
  <c r="T489" i="3"/>
  <c r="W489" i="3" s="1"/>
  <c r="T490" i="3"/>
  <c r="T491" i="3"/>
  <c r="W491" i="3" s="1"/>
  <c r="T492" i="3"/>
  <c r="T493" i="3"/>
  <c r="W493" i="3" s="1"/>
  <c r="T494" i="3"/>
  <c r="T495" i="3"/>
  <c r="W495" i="3" s="1"/>
  <c r="T496" i="3"/>
  <c r="V496" i="3" s="1"/>
  <c r="X496" i="3" s="1"/>
  <c r="T497" i="3"/>
  <c r="T498" i="3"/>
  <c r="W498" i="3" s="1"/>
  <c r="T499" i="3"/>
  <c r="T500" i="3"/>
  <c r="V500" i="3" s="1"/>
  <c r="X500" i="3" s="1"/>
  <c r="T501" i="3"/>
  <c r="V501" i="3" s="1"/>
  <c r="X501" i="3" s="1"/>
  <c r="T502" i="3"/>
  <c r="W502" i="3" s="1"/>
  <c r="T503" i="3"/>
  <c r="T504" i="3"/>
  <c r="T505" i="3"/>
  <c r="V505" i="3" s="1"/>
  <c r="X505" i="3" s="1"/>
  <c r="T506" i="3"/>
  <c r="T507" i="3"/>
  <c r="W507" i="3" s="1"/>
  <c r="T508" i="3"/>
  <c r="V508" i="3" s="1"/>
  <c r="X508" i="3" s="1"/>
  <c r="T509" i="3"/>
  <c r="V509" i="3" s="1"/>
  <c r="X509" i="3" s="1"/>
  <c r="T510" i="3"/>
  <c r="W510" i="3" s="1"/>
  <c r="T511" i="3"/>
  <c r="W511" i="3" s="1"/>
  <c r="T512" i="3"/>
  <c r="V512" i="3" s="1"/>
  <c r="X512" i="3" s="1"/>
  <c r="T513" i="3"/>
  <c r="W513" i="3" s="1"/>
  <c r="T514" i="3"/>
  <c r="T535" i="3"/>
  <c r="V535" i="3" s="1"/>
  <c r="X535" i="3" s="1"/>
  <c r="T536" i="3"/>
  <c r="W536" i="3" s="1"/>
  <c r="T537" i="3"/>
  <c r="V537" i="3" s="1"/>
  <c r="X537" i="3" s="1"/>
  <c r="T538" i="3"/>
  <c r="V538" i="3" s="1"/>
  <c r="X538" i="3" s="1"/>
  <c r="T539" i="3"/>
  <c r="V539" i="3" s="1"/>
  <c r="X539" i="3" s="1"/>
  <c r="T540" i="3"/>
  <c r="T541" i="3"/>
  <c r="W541" i="3" s="1"/>
  <c r="T542" i="3"/>
  <c r="W542" i="3" s="1"/>
  <c r="T543" i="3"/>
  <c r="T544" i="3"/>
  <c r="T545" i="3"/>
  <c r="T546" i="3"/>
  <c r="W546" i="3" s="1"/>
  <c r="T547" i="3"/>
  <c r="W547" i="3" s="1"/>
  <c r="T548" i="3"/>
  <c r="W548" i="3" s="1"/>
  <c r="T549" i="3"/>
  <c r="V549" i="3" s="1"/>
  <c r="X549" i="3" s="1"/>
  <c r="T550" i="3"/>
  <c r="V550" i="3" s="1"/>
  <c r="X550" i="3" s="1"/>
  <c r="T551" i="3"/>
  <c r="W551" i="3" s="1"/>
  <c r="T552" i="3"/>
  <c r="V552" i="3" s="1"/>
  <c r="X552" i="3" s="1"/>
  <c r="T553" i="3"/>
  <c r="W553" i="3" s="1"/>
  <c r="T554" i="3"/>
  <c r="V554" i="3" s="1"/>
  <c r="X554" i="3" s="1"/>
  <c r="T555" i="3"/>
  <c r="W555" i="3" s="1"/>
  <c r="T560" i="3"/>
  <c r="W560" i="3" s="1"/>
  <c r="T561" i="3"/>
  <c r="T562" i="3"/>
  <c r="W562" i="3" s="1"/>
  <c r="T563" i="3"/>
  <c r="T564" i="3"/>
  <c r="T565" i="3"/>
  <c r="V565" i="3" s="1"/>
  <c r="X565" i="3" s="1"/>
  <c r="T566" i="3"/>
  <c r="T567" i="3"/>
  <c r="V567" i="3" s="1"/>
  <c r="X567" i="3" s="1"/>
  <c r="T568" i="3"/>
  <c r="T569" i="3"/>
  <c r="T570" i="3"/>
  <c r="T571" i="3"/>
  <c r="W571" i="3" s="1"/>
  <c r="T572" i="3"/>
  <c r="V572" i="3" s="1"/>
  <c r="X572" i="3" s="1"/>
  <c r="T573" i="3"/>
  <c r="W573" i="3" s="1"/>
  <c r="T574" i="3"/>
  <c r="T575" i="3"/>
  <c r="V575" i="3" s="1"/>
  <c r="X575" i="3" s="1"/>
  <c r="T576" i="3"/>
  <c r="V576" i="3" s="1"/>
  <c r="X576" i="3" s="1"/>
  <c r="T577" i="3"/>
  <c r="T578" i="3"/>
  <c r="W578" i="3" s="1"/>
  <c r="T579" i="3"/>
  <c r="W579" i="3" s="1"/>
  <c r="T580" i="3"/>
  <c r="T581" i="3"/>
  <c r="V581" i="3" s="1"/>
  <c r="X581" i="3" s="1"/>
  <c r="T582" i="3"/>
  <c r="V582" i="3" s="1"/>
  <c r="X582" i="3" s="1"/>
  <c r="T583" i="3"/>
  <c r="V583" i="3" s="1"/>
  <c r="X583" i="3" s="1"/>
  <c r="T584" i="3"/>
  <c r="W584" i="3" s="1"/>
  <c r="T585" i="3"/>
  <c r="W585" i="3" s="1"/>
  <c r="T586" i="3"/>
  <c r="T587" i="3"/>
  <c r="V587" i="3" s="1"/>
  <c r="X587" i="3" s="1"/>
  <c r="T588" i="3"/>
  <c r="W588" i="3" s="1"/>
  <c r="T589" i="3"/>
  <c r="V589" i="3" s="1"/>
  <c r="X589" i="3" s="1"/>
  <c r="T610" i="3"/>
  <c r="T611" i="3"/>
  <c r="W611" i="3" s="1"/>
  <c r="T612" i="3"/>
  <c r="T613" i="3"/>
  <c r="V613" i="3" s="1"/>
  <c r="X613" i="3" s="1"/>
  <c r="T614" i="3"/>
  <c r="V614" i="3" s="1"/>
  <c r="X614" i="3" s="1"/>
  <c r="T615" i="3"/>
  <c r="V615" i="3" s="1"/>
  <c r="X615" i="3" s="1"/>
  <c r="T616" i="3"/>
  <c r="T617" i="3"/>
  <c r="V617" i="3" s="1"/>
  <c r="X617" i="3" s="1"/>
  <c r="T618" i="3"/>
  <c r="T619" i="3"/>
  <c r="V619" i="3" s="1"/>
  <c r="X619" i="3" s="1"/>
  <c r="T620" i="3"/>
  <c r="T621" i="3"/>
  <c r="V621" i="3" s="1"/>
  <c r="X621" i="3" s="1"/>
  <c r="T622" i="3"/>
  <c r="T623" i="3"/>
  <c r="W623" i="3" s="1"/>
  <c r="T624" i="3"/>
  <c r="V624" i="3" s="1"/>
  <c r="X624" i="3" s="1"/>
  <c r="T625" i="3"/>
  <c r="T626" i="3"/>
  <c r="T627" i="3"/>
  <c r="V627" i="3" s="1"/>
  <c r="X627" i="3" s="1"/>
  <c r="T628" i="3"/>
  <c r="W628" i="3" s="1"/>
  <c r="T629" i="3"/>
  <c r="T634" i="3"/>
  <c r="T635" i="3"/>
  <c r="V635" i="3" s="1"/>
  <c r="X635" i="3" s="1"/>
  <c r="T636" i="3"/>
  <c r="T637" i="3"/>
  <c r="W637" i="3" s="1"/>
  <c r="T638" i="3"/>
  <c r="W638" i="3" s="1"/>
  <c r="T639" i="3"/>
  <c r="V639" i="3" s="1"/>
  <c r="X639" i="3" s="1"/>
  <c r="T640" i="3"/>
  <c r="V640" i="3" s="1"/>
  <c r="X640" i="3" s="1"/>
  <c r="T641" i="3"/>
  <c r="T642" i="3"/>
  <c r="T643" i="3"/>
  <c r="W643" i="3" s="1"/>
  <c r="T644" i="3"/>
  <c r="T645" i="3"/>
  <c r="W645" i="3" s="1"/>
  <c r="T646" i="3"/>
  <c r="V646" i="3" s="1"/>
  <c r="X646" i="3" s="1"/>
  <c r="T647" i="3"/>
  <c r="T648" i="3"/>
  <c r="V648" i="3" s="1"/>
  <c r="X648" i="3" s="1"/>
  <c r="T649" i="3"/>
  <c r="V649" i="3" s="1"/>
  <c r="X649" i="3" s="1"/>
  <c r="T650" i="3"/>
  <c r="T651" i="3"/>
  <c r="V651" i="3" s="1"/>
  <c r="X651" i="3" s="1"/>
  <c r="T652" i="3"/>
  <c r="T653" i="3"/>
  <c r="V653" i="3" s="1"/>
  <c r="X653" i="3" s="1"/>
  <c r="T654" i="3"/>
  <c r="V654" i="3" s="1"/>
  <c r="X654" i="3" s="1"/>
  <c r="T655" i="3"/>
  <c r="T656" i="3"/>
  <c r="T657" i="3"/>
  <c r="W657" i="3" s="1"/>
  <c r="T658" i="3"/>
  <c r="T659" i="3"/>
  <c r="W659" i="3" s="1"/>
  <c r="T660" i="3"/>
  <c r="W660" i="3" s="1"/>
  <c r="T661" i="3"/>
  <c r="T662" i="3"/>
  <c r="V662" i="3" s="1"/>
  <c r="X662" i="3" s="1"/>
  <c r="T663" i="3"/>
  <c r="W663" i="3" s="1"/>
  <c r="T664" i="3"/>
  <c r="V664" i="3" s="1"/>
  <c r="X664" i="3" s="1"/>
  <c r="T685" i="3"/>
  <c r="T686" i="3"/>
  <c r="W686" i="3" s="1"/>
  <c r="T687" i="3"/>
  <c r="W687" i="3" s="1"/>
  <c r="T688" i="3"/>
  <c r="T689" i="3"/>
  <c r="W689" i="3" s="1"/>
  <c r="T690" i="3"/>
  <c r="V690" i="3" s="1"/>
  <c r="X690" i="3" s="1"/>
  <c r="T691" i="3"/>
  <c r="T692" i="3"/>
  <c r="T693" i="3"/>
  <c r="W693" i="3" s="1"/>
  <c r="T694" i="3"/>
  <c r="T695" i="3"/>
  <c r="W695" i="3" s="1"/>
  <c r="T696" i="3"/>
  <c r="T697" i="3"/>
  <c r="T698" i="3"/>
  <c r="V698" i="3" s="1"/>
  <c r="X698" i="3" s="1"/>
  <c r="T699" i="3"/>
  <c r="V699" i="3" s="1"/>
  <c r="X699" i="3" s="1"/>
  <c r="T700" i="3"/>
  <c r="T701" i="3"/>
  <c r="W701" i="3" s="1"/>
  <c r="T702" i="3"/>
  <c r="T703" i="3"/>
  <c r="W703" i="3" s="1"/>
  <c r="T704" i="3"/>
  <c r="T709" i="3"/>
  <c r="W709" i="3" s="1"/>
  <c r="T710" i="3"/>
  <c r="W710" i="3" s="1"/>
  <c r="T711" i="3"/>
  <c r="V711" i="3" s="1"/>
  <c r="X711" i="3" s="1"/>
  <c r="T712" i="3"/>
  <c r="T713" i="3"/>
  <c r="W713" i="3" s="1"/>
  <c r="T714" i="3"/>
  <c r="W714" i="3" s="1"/>
  <c r="T715" i="3"/>
  <c r="W715" i="3" s="1"/>
  <c r="T716" i="3"/>
  <c r="W716" i="3" s="1"/>
  <c r="T717" i="3"/>
  <c r="V717" i="3" s="1"/>
  <c r="X717" i="3" s="1"/>
  <c r="T718" i="3"/>
  <c r="T719" i="3"/>
  <c r="W719" i="3" s="1"/>
  <c r="T720" i="3"/>
  <c r="T721" i="3"/>
  <c r="W721" i="3" s="1"/>
  <c r="T722" i="3"/>
  <c r="V722" i="3" s="1"/>
  <c r="X722" i="3" s="1"/>
  <c r="T723" i="3"/>
  <c r="V723" i="3" s="1"/>
  <c r="X723" i="3" s="1"/>
  <c r="T724" i="3"/>
  <c r="W724" i="3" s="1"/>
  <c r="T725" i="3"/>
  <c r="W725" i="3" s="1"/>
  <c r="T726" i="3"/>
  <c r="V726" i="3" s="1"/>
  <c r="X726" i="3" s="1"/>
  <c r="T727" i="3"/>
  <c r="W727" i="3" s="1"/>
  <c r="T728" i="3"/>
  <c r="W728" i="3" s="1"/>
  <c r="T729" i="3"/>
  <c r="W729" i="3" s="1"/>
  <c r="T730" i="3"/>
  <c r="V730" i="3" s="1"/>
  <c r="X730" i="3" s="1"/>
  <c r="T731" i="3"/>
  <c r="W731" i="3" s="1"/>
  <c r="T732" i="3"/>
  <c r="W732" i="3" s="1"/>
  <c r="T733" i="3"/>
  <c r="W733" i="3" s="1"/>
  <c r="T734" i="3"/>
  <c r="W734" i="3" s="1"/>
  <c r="T735" i="3"/>
  <c r="W735" i="3" s="1"/>
  <c r="T736" i="3"/>
  <c r="W736" i="3" s="1"/>
  <c r="T737" i="3"/>
  <c r="T738" i="3"/>
  <c r="V738" i="3" s="1"/>
  <c r="X738" i="3" s="1"/>
  <c r="T739" i="3"/>
  <c r="V739" i="3" s="1"/>
  <c r="X739" i="3" s="1"/>
  <c r="Q759" i="3"/>
  <c r="O759" i="3"/>
  <c r="N759" i="3"/>
  <c r="M759" i="3"/>
  <c r="T759" i="3" s="1"/>
  <c r="Q758" i="3"/>
  <c r="O758" i="3"/>
  <c r="N758" i="3"/>
  <c r="M758" i="3"/>
  <c r="T758" i="3" s="1"/>
  <c r="Q757" i="3"/>
  <c r="O757" i="3"/>
  <c r="N757" i="3"/>
  <c r="M757" i="3"/>
  <c r="T757" i="3" s="1"/>
  <c r="V757" i="3" s="1"/>
  <c r="X757" i="3" s="1"/>
  <c r="Q756" i="3"/>
  <c r="O756" i="3"/>
  <c r="N756" i="3"/>
  <c r="M756" i="3"/>
  <c r="T756" i="3" s="1"/>
  <c r="W756" i="3" s="1"/>
  <c r="Q755" i="3"/>
  <c r="O755" i="3"/>
  <c r="N755" i="3"/>
  <c r="M755" i="3"/>
  <c r="T755" i="3" s="1"/>
  <c r="Q754" i="3"/>
  <c r="O754" i="3"/>
  <c r="S754" i="3" s="1"/>
  <c r="G754" i="3" s="1"/>
  <c r="N754" i="3"/>
  <c r="M754" i="3"/>
  <c r="T754" i="3" s="1"/>
  <c r="W754" i="3" s="1"/>
  <c r="Q753" i="3"/>
  <c r="O753" i="3"/>
  <c r="N753" i="3"/>
  <c r="M753" i="3"/>
  <c r="T753" i="3" s="1"/>
  <c r="W753" i="3" s="1"/>
  <c r="Q752" i="3"/>
  <c r="O752" i="3"/>
  <c r="N752" i="3"/>
  <c r="M752" i="3"/>
  <c r="T752" i="3" s="1"/>
  <c r="Q751" i="3"/>
  <c r="O751" i="3"/>
  <c r="N751" i="3"/>
  <c r="M751" i="3"/>
  <c r="T751" i="3" s="1"/>
  <c r="V751" i="3" s="1"/>
  <c r="X751" i="3" s="1"/>
  <c r="Q750" i="3"/>
  <c r="O750" i="3"/>
  <c r="N750" i="3"/>
  <c r="M750" i="3"/>
  <c r="T750" i="3" s="1"/>
  <c r="V750" i="3" s="1"/>
  <c r="X750" i="3" s="1"/>
  <c r="Q749" i="3"/>
  <c r="O749" i="3"/>
  <c r="N749" i="3"/>
  <c r="M749" i="3"/>
  <c r="T749" i="3" s="1"/>
  <c r="V749" i="3" s="1"/>
  <c r="X749" i="3" s="1"/>
  <c r="Q748" i="3"/>
  <c r="O748" i="3"/>
  <c r="N748" i="3"/>
  <c r="M748" i="3"/>
  <c r="T748" i="3" s="1"/>
  <c r="Q747" i="3"/>
  <c r="O747" i="3"/>
  <c r="N747" i="3"/>
  <c r="M747" i="3"/>
  <c r="T747" i="3" s="1"/>
  <c r="V747" i="3" s="1"/>
  <c r="X747" i="3" s="1"/>
  <c r="Q746" i="3"/>
  <c r="O746" i="3"/>
  <c r="N746" i="3"/>
  <c r="M746" i="3"/>
  <c r="T746" i="3" s="1"/>
  <c r="V746" i="3" s="1"/>
  <c r="X746" i="3" s="1"/>
  <c r="Q745" i="3"/>
  <c r="O745" i="3"/>
  <c r="N745" i="3"/>
  <c r="M745" i="3"/>
  <c r="T745" i="3" s="1"/>
  <c r="V745" i="3" s="1"/>
  <c r="X745" i="3" s="1"/>
  <c r="Q744" i="3"/>
  <c r="O744" i="3"/>
  <c r="N744" i="3"/>
  <c r="M744" i="3"/>
  <c r="T744" i="3" s="1"/>
  <c r="Q743" i="3"/>
  <c r="O743" i="3"/>
  <c r="N743" i="3"/>
  <c r="M743" i="3"/>
  <c r="T743" i="3" s="1"/>
  <c r="Q742" i="3"/>
  <c r="O742" i="3"/>
  <c r="N742" i="3"/>
  <c r="M742" i="3"/>
  <c r="T742" i="3" s="1"/>
  <c r="W742" i="3" s="1"/>
  <c r="Q741" i="3"/>
  <c r="O741" i="3"/>
  <c r="N741" i="3"/>
  <c r="M741" i="3"/>
  <c r="T741" i="3" s="1"/>
  <c r="V741" i="3" s="1"/>
  <c r="X741" i="3" s="1"/>
  <c r="Q740" i="3"/>
  <c r="O740" i="3"/>
  <c r="N740" i="3"/>
  <c r="M740" i="3"/>
  <c r="T740" i="3" s="1"/>
  <c r="W740" i="3" s="1"/>
  <c r="Q684" i="3"/>
  <c r="O684" i="3"/>
  <c r="N684" i="3"/>
  <c r="M684" i="3"/>
  <c r="T684" i="3" s="1"/>
  <c r="V684" i="3" s="1"/>
  <c r="X684" i="3" s="1"/>
  <c r="Q683" i="3"/>
  <c r="O683" i="3"/>
  <c r="N683" i="3"/>
  <c r="M683" i="3"/>
  <c r="T683" i="3" s="1"/>
  <c r="V683" i="3" s="1"/>
  <c r="X683" i="3" s="1"/>
  <c r="Q682" i="3"/>
  <c r="O682" i="3"/>
  <c r="N682" i="3"/>
  <c r="M682" i="3"/>
  <c r="T682" i="3" s="1"/>
  <c r="W682" i="3" s="1"/>
  <c r="Q681" i="3"/>
  <c r="O681" i="3"/>
  <c r="N681" i="3"/>
  <c r="M681" i="3"/>
  <c r="T681" i="3" s="1"/>
  <c r="Q680" i="3"/>
  <c r="O680" i="3"/>
  <c r="N680" i="3"/>
  <c r="M680" i="3"/>
  <c r="T680" i="3" s="1"/>
  <c r="W680" i="3" s="1"/>
  <c r="Q679" i="3"/>
  <c r="O679" i="3"/>
  <c r="N679" i="3"/>
  <c r="M679" i="3"/>
  <c r="T679" i="3" s="1"/>
  <c r="Q678" i="3"/>
  <c r="O678" i="3"/>
  <c r="N678" i="3"/>
  <c r="M678" i="3"/>
  <c r="T678" i="3" s="1"/>
  <c r="W678" i="3" s="1"/>
  <c r="Q677" i="3"/>
  <c r="O677" i="3"/>
  <c r="N677" i="3"/>
  <c r="M677" i="3"/>
  <c r="T677" i="3" s="1"/>
  <c r="V677" i="3" s="1"/>
  <c r="X677" i="3" s="1"/>
  <c r="Q676" i="3"/>
  <c r="O676" i="3"/>
  <c r="N676" i="3"/>
  <c r="M676" i="3"/>
  <c r="T676" i="3" s="1"/>
  <c r="V676" i="3" s="1"/>
  <c r="X676" i="3" s="1"/>
  <c r="Q675" i="3"/>
  <c r="O675" i="3"/>
  <c r="N675" i="3"/>
  <c r="M675" i="3"/>
  <c r="T675" i="3" s="1"/>
  <c r="W675" i="3" s="1"/>
  <c r="Q674" i="3"/>
  <c r="O674" i="3"/>
  <c r="N674" i="3"/>
  <c r="M674" i="3"/>
  <c r="T674" i="3" s="1"/>
  <c r="Q673" i="3"/>
  <c r="O673" i="3"/>
  <c r="N673" i="3"/>
  <c r="M673" i="3"/>
  <c r="T673" i="3" s="1"/>
  <c r="V673" i="3" s="1"/>
  <c r="X673" i="3" s="1"/>
  <c r="Q672" i="3"/>
  <c r="O672" i="3"/>
  <c r="N672" i="3"/>
  <c r="M672" i="3"/>
  <c r="T672" i="3" s="1"/>
  <c r="V672" i="3" s="1"/>
  <c r="X672" i="3" s="1"/>
  <c r="Q671" i="3"/>
  <c r="O671" i="3"/>
  <c r="N671" i="3"/>
  <c r="M671" i="3"/>
  <c r="T671" i="3" s="1"/>
  <c r="V671" i="3" s="1"/>
  <c r="X671" i="3" s="1"/>
  <c r="Q670" i="3"/>
  <c r="O670" i="3"/>
  <c r="N670" i="3"/>
  <c r="M670" i="3"/>
  <c r="T670" i="3" s="1"/>
  <c r="V670" i="3" s="1"/>
  <c r="X670" i="3" s="1"/>
  <c r="Q669" i="3"/>
  <c r="O669" i="3"/>
  <c r="N669" i="3"/>
  <c r="M669" i="3"/>
  <c r="T669" i="3" s="1"/>
  <c r="W669" i="3" s="1"/>
  <c r="Q668" i="3"/>
  <c r="O668" i="3"/>
  <c r="N668" i="3"/>
  <c r="M668" i="3"/>
  <c r="T668" i="3" s="1"/>
  <c r="W668" i="3" s="1"/>
  <c r="Q667" i="3"/>
  <c r="O667" i="3"/>
  <c r="N667" i="3"/>
  <c r="M667" i="3"/>
  <c r="T667" i="3" s="1"/>
  <c r="Q666" i="3"/>
  <c r="O666" i="3"/>
  <c r="N666" i="3"/>
  <c r="M666" i="3"/>
  <c r="T666" i="3" s="1"/>
  <c r="W666" i="3" s="1"/>
  <c r="Q665" i="3"/>
  <c r="O665" i="3"/>
  <c r="S665" i="3" s="1"/>
  <c r="G665" i="3" s="1"/>
  <c r="N665" i="3"/>
  <c r="M665" i="3"/>
  <c r="T665" i="3" s="1"/>
  <c r="Q609" i="3"/>
  <c r="O609" i="3"/>
  <c r="N609" i="3"/>
  <c r="M609" i="3"/>
  <c r="T609" i="3" s="1"/>
  <c r="Q608" i="3"/>
  <c r="O608" i="3"/>
  <c r="N608" i="3"/>
  <c r="M608" i="3"/>
  <c r="T608" i="3" s="1"/>
  <c r="W608" i="3" s="1"/>
  <c r="Q607" i="3"/>
  <c r="O607" i="3"/>
  <c r="N607" i="3"/>
  <c r="M607" i="3"/>
  <c r="T607" i="3" s="1"/>
  <c r="V607" i="3" s="1"/>
  <c r="X607" i="3" s="1"/>
  <c r="Q606" i="3"/>
  <c r="O606" i="3"/>
  <c r="N606" i="3"/>
  <c r="M606" i="3"/>
  <c r="T606" i="3" s="1"/>
  <c r="Q605" i="3"/>
  <c r="O605" i="3"/>
  <c r="N605" i="3"/>
  <c r="M605" i="3"/>
  <c r="T605" i="3" s="1"/>
  <c r="Q604" i="3"/>
  <c r="O604" i="3"/>
  <c r="N604" i="3"/>
  <c r="M604" i="3"/>
  <c r="T604" i="3" s="1"/>
  <c r="V604" i="3" s="1"/>
  <c r="X604" i="3" s="1"/>
  <c r="Q603" i="3"/>
  <c r="O603" i="3"/>
  <c r="N603" i="3"/>
  <c r="M603" i="3"/>
  <c r="T603" i="3" s="1"/>
  <c r="V603" i="3" s="1"/>
  <c r="X603" i="3" s="1"/>
  <c r="Q602" i="3"/>
  <c r="O602" i="3"/>
  <c r="N602" i="3"/>
  <c r="M602" i="3"/>
  <c r="T602" i="3" s="1"/>
  <c r="Q601" i="3"/>
  <c r="O601" i="3"/>
  <c r="N601" i="3"/>
  <c r="M601" i="3"/>
  <c r="T601" i="3" s="1"/>
  <c r="Q600" i="3"/>
  <c r="O600" i="3"/>
  <c r="S600" i="3" s="1"/>
  <c r="G600" i="3" s="1"/>
  <c r="N600" i="3"/>
  <c r="M600" i="3"/>
  <c r="T600" i="3" s="1"/>
  <c r="V600" i="3" s="1"/>
  <c r="X600" i="3" s="1"/>
  <c r="Q599" i="3"/>
  <c r="O599" i="3"/>
  <c r="N599" i="3"/>
  <c r="M599" i="3"/>
  <c r="T599" i="3" s="1"/>
  <c r="V599" i="3" s="1"/>
  <c r="X599" i="3" s="1"/>
  <c r="Q598" i="3"/>
  <c r="O598" i="3"/>
  <c r="N598" i="3"/>
  <c r="M598" i="3"/>
  <c r="T598" i="3" s="1"/>
  <c r="W598" i="3" s="1"/>
  <c r="Q597" i="3"/>
  <c r="O597" i="3"/>
  <c r="N597" i="3"/>
  <c r="M597" i="3"/>
  <c r="T597" i="3" s="1"/>
  <c r="V597" i="3" s="1"/>
  <c r="X597" i="3" s="1"/>
  <c r="Q596" i="3"/>
  <c r="O596" i="3"/>
  <c r="N596" i="3"/>
  <c r="M596" i="3"/>
  <c r="T596" i="3" s="1"/>
  <c r="V596" i="3" s="1"/>
  <c r="X596" i="3" s="1"/>
  <c r="Q595" i="3"/>
  <c r="O595" i="3"/>
  <c r="N595" i="3"/>
  <c r="M595" i="3"/>
  <c r="T595" i="3" s="1"/>
  <c r="W595" i="3" s="1"/>
  <c r="Q594" i="3"/>
  <c r="O594" i="3"/>
  <c r="N594" i="3"/>
  <c r="M594" i="3"/>
  <c r="T594" i="3" s="1"/>
  <c r="Q593" i="3"/>
  <c r="O593" i="3"/>
  <c r="N593" i="3"/>
  <c r="M593" i="3"/>
  <c r="T593" i="3" s="1"/>
  <c r="V593" i="3" s="1"/>
  <c r="X593" i="3" s="1"/>
  <c r="Q592" i="3"/>
  <c r="O592" i="3"/>
  <c r="N592" i="3"/>
  <c r="M592" i="3"/>
  <c r="T592" i="3" s="1"/>
  <c r="Q591" i="3"/>
  <c r="O591" i="3"/>
  <c r="N591" i="3"/>
  <c r="M591" i="3"/>
  <c r="T591" i="3" s="1"/>
  <c r="W591" i="3" s="1"/>
  <c r="Q590" i="3"/>
  <c r="N590" i="3"/>
  <c r="M590" i="3"/>
  <c r="T590" i="3" s="1"/>
  <c r="Q534" i="3"/>
  <c r="O534" i="3"/>
  <c r="N534" i="3"/>
  <c r="M534" i="3"/>
  <c r="T534" i="3" s="1"/>
  <c r="W534" i="3" s="1"/>
  <c r="Q533" i="3"/>
  <c r="O533" i="3"/>
  <c r="N533" i="3"/>
  <c r="M533" i="3"/>
  <c r="T533" i="3" s="1"/>
  <c r="W533" i="3" s="1"/>
  <c r="Q532" i="3"/>
  <c r="O532" i="3"/>
  <c r="N532" i="3"/>
  <c r="M532" i="3"/>
  <c r="T532" i="3" s="1"/>
  <c r="W532" i="3" s="1"/>
  <c r="Q531" i="3"/>
  <c r="O531" i="3"/>
  <c r="N531" i="3"/>
  <c r="M531" i="3"/>
  <c r="T531" i="3" s="1"/>
  <c r="Q530" i="3"/>
  <c r="O530" i="3"/>
  <c r="N530" i="3"/>
  <c r="M530" i="3"/>
  <c r="T530" i="3" s="1"/>
  <c r="Q529" i="3"/>
  <c r="O529" i="3"/>
  <c r="N529" i="3"/>
  <c r="M529" i="3"/>
  <c r="T529" i="3" s="1"/>
  <c r="V529" i="3" s="1"/>
  <c r="X529" i="3" s="1"/>
  <c r="Q528" i="3"/>
  <c r="O528" i="3"/>
  <c r="N528" i="3"/>
  <c r="M528" i="3"/>
  <c r="T528" i="3" s="1"/>
  <c r="W528" i="3" s="1"/>
  <c r="Q527" i="3"/>
  <c r="O527" i="3"/>
  <c r="N527" i="3"/>
  <c r="M527" i="3"/>
  <c r="T527" i="3" s="1"/>
  <c r="Q526" i="3"/>
  <c r="O526" i="3"/>
  <c r="N526" i="3"/>
  <c r="M526" i="3"/>
  <c r="T526" i="3" s="1"/>
  <c r="W526" i="3" s="1"/>
  <c r="Q525" i="3"/>
  <c r="O525" i="3"/>
  <c r="N525" i="3"/>
  <c r="M525" i="3"/>
  <c r="T525" i="3" s="1"/>
  <c r="Q524" i="3"/>
  <c r="O524" i="3"/>
  <c r="N524" i="3"/>
  <c r="M524" i="3"/>
  <c r="T524" i="3" s="1"/>
  <c r="V524" i="3" s="1"/>
  <c r="X524" i="3" s="1"/>
  <c r="Q523" i="3"/>
  <c r="O523" i="3"/>
  <c r="N523" i="3"/>
  <c r="M523" i="3"/>
  <c r="T523" i="3" s="1"/>
  <c r="W523" i="3" s="1"/>
  <c r="Q522" i="3"/>
  <c r="O522" i="3"/>
  <c r="N522" i="3"/>
  <c r="M522" i="3"/>
  <c r="T522" i="3" s="1"/>
  <c r="W522" i="3" s="1"/>
  <c r="Q521" i="3"/>
  <c r="O521" i="3"/>
  <c r="N521" i="3"/>
  <c r="M521" i="3"/>
  <c r="T521" i="3" s="1"/>
  <c r="Q520" i="3"/>
  <c r="O520" i="3"/>
  <c r="N520" i="3"/>
  <c r="M520" i="3"/>
  <c r="T520" i="3" s="1"/>
  <c r="W520" i="3" s="1"/>
  <c r="Q519" i="3"/>
  <c r="O519" i="3"/>
  <c r="N519" i="3"/>
  <c r="M519" i="3"/>
  <c r="T519" i="3" s="1"/>
  <c r="W519" i="3" s="1"/>
  <c r="Q518" i="3"/>
  <c r="O518" i="3"/>
  <c r="N518" i="3"/>
  <c r="M518" i="3"/>
  <c r="T518" i="3" s="1"/>
  <c r="Q517" i="3"/>
  <c r="O517" i="3"/>
  <c r="N517" i="3"/>
  <c r="M517" i="3"/>
  <c r="T517" i="3" s="1"/>
  <c r="W517" i="3" s="1"/>
  <c r="Q516" i="3"/>
  <c r="O516" i="3"/>
  <c r="N516" i="3"/>
  <c r="M516" i="3"/>
  <c r="T516" i="3" s="1"/>
  <c r="W516" i="3" s="1"/>
  <c r="Q515" i="3"/>
  <c r="O515" i="3"/>
  <c r="S515" i="3" s="1"/>
  <c r="G515" i="3" s="1"/>
  <c r="N515" i="3"/>
  <c r="M515" i="3"/>
  <c r="T515" i="3" s="1"/>
  <c r="Q459" i="3"/>
  <c r="O459" i="3"/>
  <c r="N459" i="3"/>
  <c r="M459" i="3"/>
  <c r="T459" i="3" s="1"/>
  <c r="V459" i="3" s="1"/>
  <c r="X459" i="3" s="1"/>
  <c r="Q458" i="3"/>
  <c r="O458" i="3"/>
  <c r="N458" i="3"/>
  <c r="M458" i="3"/>
  <c r="T458" i="3" s="1"/>
  <c r="V458" i="3" s="1"/>
  <c r="X458" i="3" s="1"/>
  <c r="Q457" i="3"/>
  <c r="O457" i="3"/>
  <c r="N457" i="3"/>
  <c r="M457" i="3"/>
  <c r="T457" i="3" s="1"/>
  <c r="Q456" i="3"/>
  <c r="O456" i="3"/>
  <c r="N456" i="3"/>
  <c r="M456" i="3"/>
  <c r="T456" i="3" s="1"/>
  <c r="W456" i="3" s="1"/>
  <c r="Q455" i="3"/>
  <c r="O455" i="3"/>
  <c r="N455" i="3"/>
  <c r="M455" i="3"/>
  <c r="T455" i="3" s="1"/>
  <c r="W455" i="3" s="1"/>
  <c r="Q454" i="3"/>
  <c r="O454" i="3"/>
  <c r="N454" i="3"/>
  <c r="M454" i="3"/>
  <c r="T454" i="3" s="1"/>
  <c r="Q453" i="3"/>
  <c r="O453" i="3"/>
  <c r="N453" i="3"/>
  <c r="M453" i="3"/>
  <c r="T453" i="3" s="1"/>
  <c r="Q452" i="3"/>
  <c r="O452" i="3"/>
  <c r="N452" i="3"/>
  <c r="M452" i="3"/>
  <c r="T452" i="3" s="1"/>
  <c r="W452" i="3" s="1"/>
  <c r="Q451" i="3"/>
  <c r="O451" i="3"/>
  <c r="N451" i="3"/>
  <c r="M451" i="3"/>
  <c r="T451" i="3" s="1"/>
  <c r="W451" i="3" s="1"/>
  <c r="Q450" i="3"/>
  <c r="O450" i="3"/>
  <c r="N450" i="3"/>
  <c r="M450" i="3"/>
  <c r="T450" i="3" s="1"/>
  <c r="Q449" i="3"/>
  <c r="O449" i="3"/>
  <c r="N449" i="3"/>
  <c r="M449" i="3"/>
  <c r="T449" i="3" s="1"/>
  <c r="Q448" i="3"/>
  <c r="O448" i="3"/>
  <c r="N448" i="3"/>
  <c r="M448" i="3"/>
  <c r="T448" i="3" s="1"/>
  <c r="Q447" i="3"/>
  <c r="O447" i="3"/>
  <c r="N447" i="3"/>
  <c r="M447" i="3"/>
  <c r="T447" i="3" s="1"/>
  <c r="W447" i="3" s="1"/>
  <c r="Q446" i="3"/>
  <c r="O446" i="3"/>
  <c r="N446" i="3"/>
  <c r="M446" i="3"/>
  <c r="T446" i="3" s="1"/>
  <c r="Q445" i="3"/>
  <c r="O445" i="3"/>
  <c r="N445" i="3"/>
  <c r="M445" i="3"/>
  <c r="T445" i="3" s="1"/>
  <c r="Q444" i="3"/>
  <c r="O444" i="3"/>
  <c r="N444" i="3"/>
  <c r="M444" i="3"/>
  <c r="T444" i="3" s="1"/>
  <c r="V444" i="3" s="1"/>
  <c r="X444" i="3" s="1"/>
  <c r="Q443" i="3"/>
  <c r="O443" i="3"/>
  <c r="N443" i="3"/>
  <c r="M443" i="3"/>
  <c r="T443" i="3" s="1"/>
  <c r="V443" i="3" s="1"/>
  <c r="X443" i="3" s="1"/>
  <c r="Q442" i="3"/>
  <c r="O442" i="3"/>
  <c r="N442" i="3"/>
  <c r="M442" i="3"/>
  <c r="T442" i="3" s="1"/>
  <c r="W442" i="3" s="1"/>
  <c r="Q441" i="3"/>
  <c r="O441" i="3"/>
  <c r="N441" i="3"/>
  <c r="M441" i="3"/>
  <c r="T441" i="3" s="1"/>
  <c r="Q440" i="3"/>
  <c r="O440" i="3"/>
  <c r="S440" i="3" s="1"/>
  <c r="G440" i="3" s="1"/>
  <c r="N440" i="3"/>
  <c r="M440" i="3"/>
  <c r="T440" i="3" s="1"/>
  <c r="Q384" i="3"/>
  <c r="O384" i="3"/>
  <c r="N384" i="3"/>
  <c r="M384" i="3"/>
  <c r="T384" i="3" s="1"/>
  <c r="Q383" i="3"/>
  <c r="O383" i="3"/>
  <c r="S383" i="3" s="1"/>
  <c r="G383" i="3" s="1"/>
  <c r="N383" i="3"/>
  <c r="M383" i="3"/>
  <c r="T383" i="3" s="1"/>
  <c r="W383" i="3" s="1"/>
  <c r="Q382" i="3"/>
  <c r="O382" i="3"/>
  <c r="S382" i="3" s="1"/>
  <c r="G382" i="3" s="1"/>
  <c r="N382" i="3"/>
  <c r="M382" i="3"/>
  <c r="T382" i="3" s="1"/>
  <c r="W382" i="3" s="1"/>
  <c r="Q381" i="3"/>
  <c r="O381" i="3"/>
  <c r="S381" i="3" s="1"/>
  <c r="G381" i="3" s="1"/>
  <c r="N381" i="3"/>
  <c r="M381" i="3"/>
  <c r="T381" i="3" s="1"/>
  <c r="W381" i="3" s="1"/>
  <c r="Q380" i="3"/>
  <c r="O380" i="3"/>
  <c r="S380" i="3" s="1"/>
  <c r="G380" i="3" s="1"/>
  <c r="N380" i="3"/>
  <c r="M380" i="3"/>
  <c r="T380" i="3" s="1"/>
  <c r="V380" i="3" s="1"/>
  <c r="X380" i="3" s="1"/>
  <c r="Q379" i="3"/>
  <c r="O379" i="3"/>
  <c r="S379" i="3" s="1"/>
  <c r="G379" i="3" s="1"/>
  <c r="N379" i="3"/>
  <c r="M379" i="3"/>
  <c r="T379" i="3" s="1"/>
  <c r="W379" i="3" s="1"/>
  <c r="Q378" i="3"/>
  <c r="O378" i="3"/>
  <c r="S378" i="3" s="1"/>
  <c r="G378" i="3" s="1"/>
  <c r="N378" i="3"/>
  <c r="M378" i="3"/>
  <c r="T378" i="3" s="1"/>
  <c r="Q377" i="3"/>
  <c r="O377" i="3"/>
  <c r="S377" i="3" s="1"/>
  <c r="G377" i="3" s="1"/>
  <c r="N377" i="3"/>
  <c r="M377" i="3"/>
  <c r="T377" i="3" s="1"/>
  <c r="V377" i="3" s="1"/>
  <c r="X377" i="3" s="1"/>
  <c r="Q376" i="3"/>
  <c r="O376" i="3"/>
  <c r="S376" i="3" s="1"/>
  <c r="G376" i="3" s="1"/>
  <c r="N376" i="3"/>
  <c r="M376" i="3"/>
  <c r="T376" i="3" s="1"/>
  <c r="W376" i="3" s="1"/>
  <c r="Q375" i="3"/>
  <c r="O375" i="3"/>
  <c r="N375" i="3"/>
  <c r="M375" i="3"/>
  <c r="T375" i="3" s="1"/>
  <c r="Q374" i="3"/>
  <c r="O374" i="3"/>
  <c r="S374" i="3" s="1"/>
  <c r="G374" i="3" s="1"/>
  <c r="N374" i="3"/>
  <c r="M374" i="3"/>
  <c r="T374" i="3" s="1"/>
  <c r="V374" i="3" s="1"/>
  <c r="X374" i="3" s="1"/>
  <c r="Q373" i="3"/>
  <c r="O373" i="3"/>
  <c r="S373" i="3" s="1"/>
  <c r="G373" i="3" s="1"/>
  <c r="N373" i="3"/>
  <c r="M373" i="3"/>
  <c r="T373" i="3" s="1"/>
  <c r="V373" i="3" s="1"/>
  <c r="X373" i="3" s="1"/>
  <c r="Q372" i="3"/>
  <c r="O372" i="3"/>
  <c r="S372" i="3" s="1"/>
  <c r="G372" i="3" s="1"/>
  <c r="N372" i="3"/>
  <c r="M372" i="3"/>
  <c r="T372" i="3" s="1"/>
  <c r="W372" i="3" s="1"/>
  <c r="Q371" i="3"/>
  <c r="O371" i="3"/>
  <c r="N371" i="3"/>
  <c r="M371" i="3"/>
  <c r="T371" i="3" s="1"/>
  <c r="V371" i="3" s="1"/>
  <c r="X371" i="3" s="1"/>
  <c r="Q370" i="3"/>
  <c r="O370" i="3"/>
  <c r="S370" i="3" s="1"/>
  <c r="G370" i="3" s="1"/>
  <c r="N370" i="3"/>
  <c r="M370" i="3"/>
  <c r="T370" i="3" s="1"/>
  <c r="W370" i="3" s="1"/>
  <c r="Q369" i="3"/>
  <c r="O369" i="3"/>
  <c r="N369" i="3"/>
  <c r="M369" i="3"/>
  <c r="T369" i="3" s="1"/>
  <c r="Q368" i="3"/>
  <c r="O368" i="3"/>
  <c r="S368" i="3" s="1"/>
  <c r="G368" i="3" s="1"/>
  <c r="N368" i="3"/>
  <c r="M368" i="3"/>
  <c r="T368" i="3" s="1"/>
  <c r="Q367" i="3"/>
  <c r="O367" i="3"/>
  <c r="N367" i="3"/>
  <c r="M367" i="3"/>
  <c r="T367" i="3" s="1"/>
  <c r="W367" i="3" s="1"/>
  <c r="Q366" i="3"/>
  <c r="O366" i="3"/>
  <c r="N366" i="3"/>
  <c r="M366" i="3"/>
  <c r="T366" i="3" s="1"/>
  <c r="Q365" i="3"/>
  <c r="O365" i="3"/>
  <c r="N365" i="3"/>
  <c r="M365" i="3"/>
  <c r="T365" i="3" s="1"/>
  <c r="V365" i="3" s="1"/>
  <c r="X365" i="3" s="1"/>
  <c r="Q309" i="3"/>
  <c r="O309" i="3"/>
  <c r="N309" i="3"/>
  <c r="M309" i="3"/>
  <c r="T309" i="3" s="1"/>
  <c r="Q308" i="3"/>
  <c r="O308" i="3"/>
  <c r="N308" i="3"/>
  <c r="M308" i="3"/>
  <c r="T308" i="3" s="1"/>
  <c r="Q307" i="3"/>
  <c r="O307" i="3"/>
  <c r="N307" i="3"/>
  <c r="M307" i="3"/>
  <c r="T307" i="3" s="1"/>
  <c r="V307" i="3" s="1"/>
  <c r="X307" i="3" s="1"/>
  <c r="Q306" i="3"/>
  <c r="O306" i="3"/>
  <c r="N306" i="3"/>
  <c r="M306" i="3"/>
  <c r="T306" i="3" s="1"/>
  <c r="W306" i="3" s="1"/>
  <c r="Q305" i="3"/>
  <c r="O305" i="3"/>
  <c r="N305" i="3"/>
  <c r="M305" i="3"/>
  <c r="T305" i="3" s="1"/>
  <c r="W305" i="3" s="1"/>
  <c r="Q304" i="3"/>
  <c r="O304" i="3"/>
  <c r="N304" i="3"/>
  <c r="M304" i="3"/>
  <c r="T304" i="3" s="1"/>
  <c r="V304" i="3" s="1"/>
  <c r="X304" i="3" s="1"/>
  <c r="Q303" i="3"/>
  <c r="O303" i="3"/>
  <c r="N303" i="3"/>
  <c r="M303" i="3"/>
  <c r="T303" i="3" s="1"/>
  <c r="W303" i="3" s="1"/>
  <c r="Q302" i="3"/>
  <c r="O302" i="3"/>
  <c r="N302" i="3"/>
  <c r="M302" i="3"/>
  <c r="T302" i="3" s="1"/>
  <c r="Q301" i="3"/>
  <c r="O301" i="3"/>
  <c r="N301" i="3"/>
  <c r="M301" i="3"/>
  <c r="T301" i="3" s="1"/>
  <c r="Q300" i="3"/>
  <c r="O300" i="3"/>
  <c r="N300" i="3"/>
  <c r="M300" i="3"/>
  <c r="T300" i="3" s="1"/>
  <c r="W300" i="3" s="1"/>
  <c r="Q299" i="3"/>
  <c r="O299" i="3"/>
  <c r="N299" i="3"/>
  <c r="M299" i="3"/>
  <c r="T299" i="3" s="1"/>
  <c r="Q298" i="3"/>
  <c r="O298" i="3"/>
  <c r="N298" i="3"/>
  <c r="M298" i="3"/>
  <c r="T298" i="3" s="1"/>
  <c r="Q297" i="3"/>
  <c r="O297" i="3"/>
  <c r="N297" i="3"/>
  <c r="M297" i="3"/>
  <c r="T297" i="3" s="1"/>
  <c r="V297" i="3" s="1"/>
  <c r="X297" i="3" s="1"/>
  <c r="Q296" i="3"/>
  <c r="O296" i="3"/>
  <c r="N296" i="3"/>
  <c r="M296" i="3"/>
  <c r="T296" i="3" s="1"/>
  <c r="V296" i="3" s="1"/>
  <c r="X296" i="3" s="1"/>
  <c r="Q295" i="3"/>
  <c r="O295" i="3"/>
  <c r="N295" i="3"/>
  <c r="M295" i="3"/>
  <c r="T295" i="3" s="1"/>
  <c r="Q294" i="3"/>
  <c r="O294" i="3"/>
  <c r="N294" i="3"/>
  <c r="M294" i="3"/>
  <c r="T294" i="3" s="1"/>
  <c r="V294" i="3" s="1"/>
  <c r="X294" i="3" s="1"/>
  <c r="Q293" i="3"/>
  <c r="O293" i="3"/>
  <c r="N293" i="3"/>
  <c r="M293" i="3"/>
  <c r="T293" i="3" s="1"/>
  <c r="W293" i="3" s="1"/>
  <c r="Q292" i="3"/>
  <c r="O292" i="3"/>
  <c r="N292" i="3"/>
  <c r="M292" i="3"/>
  <c r="T292" i="3" s="1"/>
  <c r="Q291" i="3"/>
  <c r="O291" i="3"/>
  <c r="N291" i="3"/>
  <c r="M291" i="3"/>
  <c r="T291" i="3" s="1"/>
  <c r="W291" i="3" s="1"/>
  <c r="Q290" i="3"/>
  <c r="O290" i="3"/>
  <c r="N290" i="3"/>
  <c r="M290" i="3"/>
  <c r="T290" i="3" s="1"/>
  <c r="W290" i="3" s="1"/>
  <c r="Q234" i="3"/>
  <c r="O234" i="3"/>
  <c r="N234" i="3"/>
  <c r="M234" i="3"/>
  <c r="T234" i="3" s="1"/>
  <c r="W234" i="3" s="1"/>
  <c r="Q233" i="3"/>
  <c r="O233" i="3"/>
  <c r="N233" i="3"/>
  <c r="M233" i="3"/>
  <c r="T233" i="3" s="1"/>
  <c r="W233" i="3" s="1"/>
  <c r="Q232" i="3"/>
  <c r="O232" i="3"/>
  <c r="N232" i="3"/>
  <c r="M232" i="3"/>
  <c r="T232" i="3" s="1"/>
  <c r="W232" i="3" s="1"/>
  <c r="Q231" i="3"/>
  <c r="O231" i="3"/>
  <c r="N231" i="3"/>
  <c r="M231" i="3"/>
  <c r="T231" i="3" s="1"/>
  <c r="Q230" i="3"/>
  <c r="O230" i="3"/>
  <c r="N230" i="3"/>
  <c r="M230" i="3"/>
  <c r="T230" i="3" s="1"/>
  <c r="V230" i="3" s="1"/>
  <c r="X230" i="3" s="1"/>
  <c r="Q229" i="3"/>
  <c r="O229" i="3"/>
  <c r="N229" i="3"/>
  <c r="M229" i="3"/>
  <c r="T229" i="3" s="1"/>
  <c r="W229" i="3" s="1"/>
  <c r="Q228" i="3"/>
  <c r="O228" i="3"/>
  <c r="N228" i="3"/>
  <c r="M228" i="3"/>
  <c r="T228" i="3" s="1"/>
  <c r="W228" i="3" s="1"/>
  <c r="Q227" i="3"/>
  <c r="O227" i="3"/>
  <c r="N227" i="3"/>
  <c r="M227" i="3"/>
  <c r="T227" i="3" s="1"/>
  <c r="W227" i="3" s="1"/>
  <c r="Q226" i="3"/>
  <c r="O226" i="3"/>
  <c r="N226" i="3"/>
  <c r="M226" i="3"/>
  <c r="T226" i="3" s="1"/>
  <c r="W226" i="3" s="1"/>
  <c r="Q225" i="3"/>
  <c r="O225" i="3"/>
  <c r="N225" i="3"/>
  <c r="M225" i="3"/>
  <c r="T225" i="3" s="1"/>
  <c r="V225" i="3" s="1"/>
  <c r="X225" i="3" s="1"/>
  <c r="Q224" i="3"/>
  <c r="O224" i="3"/>
  <c r="N224" i="3"/>
  <c r="M224" i="3"/>
  <c r="T224" i="3" s="1"/>
  <c r="Q223" i="3"/>
  <c r="O223" i="3"/>
  <c r="N223" i="3"/>
  <c r="M223" i="3"/>
  <c r="T223" i="3" s="1"/>
  <c r="Q222" i="3"/>
  <c r="O222" i="3"/>
  <c r="S222" i="3" s="1"/>
  <c r="G222" i="3" s="1"/>
  <c r="N222" i="3"/>
  <c r="M222" i="3"/>
  <c r="T222" i="3" s="1"/>
  <c r="Q221" i="3"/>
  <c r="O221" i="3"/>
  <c r="N221" i="3"/>
  <c r="M221" i="3"/>
  <c r="T221" i="3" s="1"/>
  <c r="W221" i="3" s="1"/>
  <c r="Q220" i="3"/>
  <c r="O220" i="3"/>
  <c r="N220" i="3"/>
  <c r="M220" i="3"/>
  <c r="T220" i="3" s="1"/>
  <c r="V220" i="3" s="1"/>
  <c r="X220" i="3" s="1"/>
  <c r="Q219" i="3"/>
  <c r="O219" i="3"/>
  <c r="N219" i="3"/>
  <c r="M219" i="3"/>
  <c r="T219" i="3" s="1"/>
  <c r="V219" i="3" s="1"/>
  <c r="X219" i="3" s="1"/>
  <c r="Q218" i="3"/>
  <c r="O218" i="3"/>
  <c r="S218" i="3" s="1"/>
  <c r="G218" i="3" s="1"/>
  <c r="N218" i="3"/>
  <c r="M218" i="3"/>
  <c r="T218" i="3" s="1"/>
  <c r="Q217" i="3"/>
  <c r="O217" i="3"/>
  <c r="N217" i="3"/>
  <c r="M217" i="3"/>
  <c r="T217" i="3" s="1"/>
  <c r="Q216" i="3"/>
  <c r="O216" i="3"/>
  <c r="N216" i="3"/>
  <c r="M216" i="3"/>
  <c r="T216" i="3" s="1"/>
  <c r="W216" i="3" s="1"/>
  <c r="Q215" i="3"/>
  <c r="O215" i="3"/>
  <c r="S215" i="3" s="1"/>
  <c r="G215" i="3" s="1"/>
  <c r="N215" i="3"/>
  <c r="M215" i="3"/>
  <c r="T215" i="3" s="1"/>
  <c r="V215" i="3" s="1"/>
  <c r="X215" i="3" s="1"/>
  <c r="Q159" i="3"/>
  <c r="O159" i="3"/>
  <c r="N159" i="3"/>
  <c r="M159" i="3"/>
  <c r="T159" i="3" s="1"/>
  <c r="V159" i="3" s="1"/>
  <c r="X159" i="3" s="1"/>
  <c r="Q158" i="3"/>
  <c r="O158" i="3"/>
  <c r="N158" i="3"/>
  <c r="M158" i="3"/>
  <c r="T158" i="3" s="1"/>
  <c r="Q157" i="3"/>
  <c r="O157" i="3"/>
  <c r="N157" i="3"/>
  <c r="M157" i="3"/>
  <c r="T157" i="3" s="1"/>
  <c r="W157" i="3" s="1"/>
  <c r="Q156" i="3"/>
  <c r="O156" i="3"/>
  <c r="N156" i="3"/>
  <c r="M156" i="3"/>
  <c r="T156" i="3" s="1"/>
  <c r="V156" i="3" s="1"/>
  <c r="X156" i="3" s="1"/>
  <c r="Q155" i="3"/>
  <c r="O155" i="3"/>
  <c r="N155" i="3"/>
  <c r="M155" i="3"/>
  <c r="T155" i="3" s="1"/>
  <c r="Q154" i="3"/>
  <c r="O154" i="3"/>
  <c r="N154" i="3"/>
  <c r="M154" i="3"/>
  <c r="T154" i="3" s="1"/>
  <c r="Q153" i="3"/>
  <c r="O153" i="3"/>
  <c r="N153" i="3"/>
  <c r="M153" i="3"/>
  <c r="T153" i="3" s="1"/>
  <c r="V153" i="3" s="1"/>
  <c r="X153" i="3" s="1"/>
  <c r="Q152" i="3"/>
  <c r="O152" i="3"/>
  <c r="N152" i="3"/>
  <c r="M152" i="3"/>
  <c r="T152" i="3" s="1"/>
  <c r="Q151" i="3"/>
  <c r="O151" i="3"/>
  <c r="N151" i="3"/>
  <c r="M151" i="3"/>
  <c r="T151" i="3" s="1"/>
  <c r="W151" i="3" s="1"/>
  <c r="Q150" i="3"/>
  <c r="O150" i="3"/>
  <c r="N150" i="3"/>
  <c r="M150" i="3"/>
  <c r="T150" i="3" s="1"/>
  <c r="W150" i="3" s="1"/>
  <c r="Q149" i="3"/>
  <c r="O149" i="3"/>
  <c r="N149" i="3"/>
  <c r="M149" i="3"/>
  <c r="T149" i="3" s="1"/>
  <c r="Q148" i="3"/>
  <c r="O148" i="3"/>
  <c r="N148" i="3"/>
  <c r="M148" i="3"/>
  <c r="T148" i="3" s="1"/>
  <c r="W148" i="3" s="1"/>
  <c r="Q147" i="3"/>
  <c r="O147" i="3"/>
  <c r="N147" i="3"/>
  <c r="M147" i="3"/>
  <c r="T147" i="3" s="1"/>
  <c r="Q146" i="3"/>
  <c r="O146" i="3"/>
  <c r="N146" i="3"/>
  <c r="M146" i="3"/>
  <c r="T146" i="3" s="1"/>
  <c r="Q145" i="3"/>
  <c r="O145" i="3"/>
  <c r="N145" i="3"/>
  <c r="M145" i="3"/>
  <c r="T145" i="3" s="1"/>
  <c r="Q144" i="3"/>
  <c r="O144" i="3"/>
  <c r="N144" i="3"/>
  <c r="M144" i="3"/>
  <c r="T144" i="3" s="1"/>
  <c r="W144" i="3" s="1"/>
  <c r="Q143" i="3"/>
  <c r="O143" i="3"/>
  <c r="N143" i="3"/>
  <c r="M143" i="3"/>
  <c r="T143" i="3" s="1"/>
  <c r="Q142" i="3"/>
  <c r="O142" i="3"/>
  <c r="N142" i="3"/>
  <c r="M142" i="3"/>
  <c r="T142" i="3" s="1"/>
  <c r="W142" i="3" s="1"/>
  <c r="Q141" i="3"/>
  <c r="O141" i="3"/>
  <c r="N141" i="3"/>
  <c r="M141" i="3"/>
  <c r="T141" i="3" s="1"/>
  <c r="V141" i="3" s="1"/>
  <c r="X141" i="3" s="1"/>
  <c r="Q140" i="3"/>
  <c r="O140" i="3"/>
  <c r="S140" i="3" s="1"/>
  <c r="G140" i="3" s="1"/>
  <c r="N140" i="3"/>
  <c r="M140" i="3"/>
  <c r="T140" i="3" s="1"/>
  <c r="Q66" i="3"/>
  <c r="Q67" i="3"/>
  <c r="Q68" i="3"/>
  <c r="Q69" i="3"/>
  <c r="Q70" i="3"/>
  <c r="Q71" i="3"/>
  <c r="Q72" i="3"/>
  <c r="Q73" i="3"/>
  <c r="Q74" i="3"/>
  <c r="Q75" i="3"/>
  <c r="Q76" i="3"/>
  <c r="Q77" i="3"/>
  <c r="Q78" i="3"/>
  <c r="Q79" i="3"/>
  <c r="Q80" i="3"/>
  <c r="Q81" i="3"/>
  <c r="Q82" i="3"/>
  <c r="Q83" i="3"/>
  <c r="Q84" i="3"/>
  <c r="Q65" i="3"/>
  <c r="O66" i="3"/>
  <c r="O67" i="3"/>
  <c r="O68" i="3"/>
  <c r="O69" i="3"/>
  <c r="O70" i="3"/>
  <c r="O71" i="3"/>
  <c r="O72" i="3"/>
  <c r="O73" i="3"/>
  <c r="O74" i="3"/>
  <c r="O75" i="3"/>
  <c r="O76" i="3"/>
  <c r="O77" i="3"/>
  <c r="O78" i="3"/>
  <c r="O79" i="3"/>
  <c r="O80" i="3"/>
  <c r="O81" i="3"/>
  <c r="O82" i="3"/>
  <c r="O83" i="3"/>
  <c r="O84" i="3"/>
  <c r="O65" i="3"/>
  <c r="N66" i="3"/>
  <c r="N67" i="3"/>
  <c r="N68" i="3"/>
  <c r="N69" i="3"/>
  <c r="N70" i="3"/>
  <c r="N71" i="3"/>
  <c r="N72" i="3"/>
  <c r="N73" i="3"/>
  <c r="N74" i="3"/>
  <c r="N75" i="3"/>
  <c r="N76" i="3"/>
  <c r="N77" i="3"/>
  <c r="N78" i="3"/>
  <c r="N79" i="3"/>
  <c r="N80" i="3"/>
  <c r="N81" i="3"/>
  <c r="N82" i="3"/>
  <c r="N83" i="3"/>
  <c r="N84" i="3"/>
  <c r="N65" i="3"/>
  <c r="M66" i="3"/>
  <c r="T66" i="3" s="1"/>
  <c r="V66" i="3" s="1"/>
  <c r="X66" i="3" s="1"/>
  <c r="M67" i="3"/>
  <c r="T67" i="3" s="1"/>
  <c r="M68" i="3"/>
  <c r="T68" i="3" s="1"/>
  <c r="V68" i="3" s="1"/>
  <c r="X68" i="3" s="1"/>
  <c r="M69" i="3"/>
  <c r="T69" i="3" s="1"/>
  <c r="V69" i="3" s="1"/>
  <c r="X69" i="3" s="1"/>
  <c r="M70" i="3"/>
  <c r="T70" i="3" s="1"/>
  <c r="W70" i="3" s="1"/>
  <c r="M71" i="3"/>
  <c r="T71" i="3" s="1"/>
  <c r="M72" i="3"/>
  <c r="T72" i="3" s="1"/>
  <c r="W72" i="3" s="1"/>
  <c r="M73" i="3"/>
  <c r="T73" i="3" s="1"/>
  <c r="V73" i="3" s="1"/>
  <c r="X73" i="3" s="1"/>
  <c r="M74" i="3"/>
  <c r="T74" i="3" s="1"/>
  <c r="M75" i="3"/>
  <c r="T75" i="3" s="1"/>
  <c r="M76" i="3"/>
  <c r="T76" i="3" s="1"/>
  <c r="V76" i="3" s="1"/>
  <c r="X76" i="3" s="1"/>
  <c r="M77" i="3"/>
  <c r="T77" i="3" s="1"/>
  <c r="V77" i="3" s="1"/>
  <c r="X77" i="3" s="1"/>
  <c r="M78" i="3"/>
  <c r="T78" i="3" s="1"/>
  <c r="V78" i="3" s="1"/>
  <c r="X78" i="3" s="1"/>
  <c r="M79" i="3"/>
  <c r="T79" i="3" s="1"/>
  <c r="M80" i="3"/>
  <c r="T80" i="3" s="1"/>
  <c r="W80" i="3" s="1"/>
  <c r="M81" i="3"/>
  <c r="T81" i="3" s="1"/>
  <c r="W81" i="3" s="1"/>
  <c r="M82" i="3"/>
  <c r="T82" i="3" s="1"/>
  <c r="V82" i="3" s="1"/>
  <c r="X82" i="3" s="1"/>
  <c r="M83" i="3"/>
  <c r="T83" i="3" s="1"/>
  <c r="W83" i="3" s="1"/>
  <c r="M84" i="3"/>
  <c r="T84" i="3" s="1"/>
  <c r="W84" i="3" s="1"/>
  <c r="M65" i="3"/>
  <c r="C735" i="3"/>
  <c r="F349" i="3"/>
  <c r="K349" i="3" s="1"/>
  <c r="F60" i="3"/>
  <c r="K60" i="3" s="1"/>
  <c r="P304" i="3"/>
  <c r="P369" i="3"/>
  <c r="F608" i="3"/>
  <c r="R608" i="3" s="1"/>
  <c r="S147" i="3"/>
  <c r="G147" i="3" s="1"/>
  <c r="S375" i="3"/>
  <c r="G375" i="3" s="1"/>
  <c r="S143" i="3"/>
  <c r="G143" i="3" s="1"/>
  <c r="S142" i="3"/>
  <c r="S309" i="3"/>
  <c r="G309" i="3" s="1"/>
  <c r="S233" i="3"/>
  <c r="G233" i="3" s="1"/>
  <c r="S384" i="3"/>
  <c r="G384" i="3" s="1"/>
  <c r="S608" i="3"/>
  <c r="G608" i="3" s="1"/>
  <c r="S682" i="3"/>
  <c r="G682" i="3" s="1"/>
  <c r="S759" i="3"/>
  <c r="G759" i="3" s="1"/>
  <c r="S684" i="3"/>
  <c r="G684" i="3" s="1"/>
  <c r="S755" i="3"/>
  <c r="G755" i="3" s="1"/>
  <c r="S740" i="3"/>
  <c r="G740" i="3" s="1"/>
  <c r="F384" i="3"/>
  <c r="R384" i="3" s="1"/>
  <c r="V495" i="3"/>
  <c r="X495" i="3" s="1"/>
  <c r="F755" i="3"/>
  <c r="R755" i="3" s="1"/>
  <c r="F741" i="3"/>
  <c r="R741" i="3" s="1"/>
  <c r="P602" i="3"/>
  <c r="F365" i="3"/>
  <c r="R365" i="3" s="1"/>
  <c r="P606" i="3"/>
  <c r="F683" i="3"/>
  <c r="R683" i="3" s="1"/>
  <c r="F308" i="3"/>
  <c r="R308" i="3" s="1"/>
  <c r="F217" i="3"/>
  <c r="R217" i="3" s="1"/>
  <c r="F673" i="3"/>
  <c r="R673" i="3" s="1"/>
  <c r="P604" i="3"/>
  <c r="P747" i="3"/>
  <c r="F757" i="3"/>
  <c r="R757" i="3" s="1"/>
  <c r="F753" i="3"/>
  <c r="R753" i="3" s="1"/>
  <c r="F446" i="3"/>
  <c r="R446" i="3" s="1"/>
  <c r="F448" i="3"/>
  <c r="R448" i="3" s="1"/>
  <c r="P377" i="3"/>
  <c r="F383" i="3"/>
  <c r="R383" i="3" s="1"/>
  <c r="P749" i="3"/>
  <c r="V513" i="3"/>
  <c r="X513" i="3" s="1"/>
  <c r="V353" i="3"/>
  <c r="X353" i="3" s="1"/>
  <c r="V191" i="3"/>
  <c r="X191" i="3" s="1"/>
  <c r="W115" i="3"/>
  <c r="P381" i="3"/>
  <c r="F381" i="3"/>
  <c r="R381" i="3" s="1"/>
  <c r="P294" i="3"/>
  <c r="K418" i="3"/>
  <c r="F367" i="3"/>
  <c r="R367" i="3" s="1"/>
  <c r="P371" i="3"/>
  <c r="F233" i="3"/>
  <c r="R233" i="3" s="1"/>
  <c r="W89" i="3"/>
  <c r="P671" i="3"/>
  <c r="V522" i="3"/>
  <c r="X522" i="3" s="1"/>
  <c r="F151" i="3"/>
  <c r="R151" i="3" s="1"/>
  <c r="P298" i="3"/>
  <c r="P231" i="3"/>
  <c r="P149" i="3"/>
  <c r="V203" i="3"/>
  <c r="X203" i="3" s="1"/>
  <c r="K343" i="3"/>
  <c r="V551" i="3"/>
  <c r="X551" i="3" s="1"/>
  <c r="P143" i="3"/>
  <c r="P375" i="3"/>
  <c r="F375" i="3"/>
  <c r="R375" i="3" s="1"/>
  <c r="V105" i="3"/>
  <c r="X105" i="3" s="1"/>
  <c r="F667" i="3"/>
  <c r="R667" i="3" s="1"/>
  <c r="P66" i="3"/>
  <c r="F598" i="3"/>
  <c r="R598" i="3" s="1"/>
  <c r="F454" i="3"/>
  <c r="R454" i="3" s="1"/>
  <c r="P454" i="3"/>
  <c r="P221" i="3"/>
  <c r="F596" i="3"/>
  <c r="R596" i="3" s="1"/>
  <c r="P309" i="3"/>
  <c r="P743" i="3"/>
  <c r="F743" i="3"/>
  <c r="R743" i="3" s="1"/>
  <c r="F669" i="3"/>
  <c r="R669" i="3" s="1"/>
  <c r="P669" i="3"/>
  <c r="F527" i="3"/>
  <c r="R527" i="3" s="1"/>
  <c r="F444" i="3"/>
  <c r="R444" i="3" s="1"/>
  <c r="P444" i="3"/>
  <c r="F379" i="3"/>
  <c r="R379" i="3" s="1"/>
  <c r="P379" i="3"/>
  <c r="F306" i="3"/>
  <c r="R306" i="3" s="1"/>
  <c r="P306" i="3"/>
  <c r="F296" i="3"/>
  <c r="R296" i="3" s="1"/>
  <c r="P296" i="3"/>
  <c r="P292" i="3"/>
  <c r="F292" i="3"/>
  <c r="R292" i="3" s="1"/>
  <c r="P74" i="3"/>
  <c r="F665" i="3"/>
  <c r="R665" i="3" s="1"/>
  <c r="P665" i="3"/>
  <c r="F679" i="3"/>
  <c r="R679" i="3" s="1"/>
  <c r="P679" i="3"/>
  <c r="F675" i="3"/>
  <c r="R675" i="3" s="1"/>
  <c r="P675" i="3"/>
  <c r="P157" i="3"/>
  <c r="F745" i="3"/>
  <c r="R745" i="3" s="1"/>
  <c r="P745" i="3"/>
  <c r="F677" i="3"/>
  <c r="R677" i="3" s="1"/>
  <c r="P677" i="3"/>
  <c r="B699" i="3" l="1" a="1"/>
  <c r="B699" i="3" s="1"/>
  <c r="B700" i="3" a="1"/>
  <c r="B700" i="3" s="1"/>
  <c r="B701" i="3" a="1"/>
  <c r="B701" i="3" s="1"/>
  <c r="B702" i="3" a="1"/>
  <c r="B702" i="3" s="1"/>
  <c r="B703" i="3" a="1"/>
  <c r="B703" i="3" s="1"/>
  <c r="B704" i="3" a="1"/>
  <c r="B704" i="3" s="1"/>
  <c r="B705" i="3" a="1"/>
  <c r="B705" i="3" s="1"/>
  <c r="B706" i="3" a="1"/>
  <c r="B706" i="3" s="1"/>
  <c r="B707" i="3" a="1"/>
  <c r="B707" i="3" s="1"/>
  <c r="B708" i="3" a="1"/>
  <c r="B708" i="3" s="1"/>
  <c r="B709" i="3" a="1"/>
  <c r="B709" i="3" s="1"/>
  <c r="B710" i="3" a="1"/>
  <c r="B710" i="3" s="1"/>
  <c r="B711" i="3" a="1"/>
  <c r="B711" i="3" s="1"/>
  <c r="B698" i="3" a="1"/>
  <c r="B698" i="3" s="1"/>
  <c r="K42" i="3"/>
  <c r="S141" i="3"/>
  <c r="K266" i="3"/>
  <c r="S674" i="3"/>
  <c r="G674" i="3" s="1"/>
  <c r="F223" i="3"/>
  <c r="R223" i="3" s="1"/>
  <c r="F225" i="3"/>
  <c r="R225" i="3" s="1"/>
  <c r="S82" i="3"/>
  <c r="G82" i="3" s="1"/>
  <c r="S80" i="3"/>
  <c r="G80" i="3" s="1"/>
  <c r="S78" i="3"/>
  <c r="G78" i="3" s="1"/>
  <c r="S76" i="3"/>
  <c r="G76" i="3" s="1"/>
  <c r="S74" i="3"/>
  <c r="G74" i="3" s="1"/>
  <c r="S72" i="3"/>
  <c r="G72" i="3" s="1"/>
  <c r="S70" i="3"/>
  <c r="G70" i="3" s="1"/>
  <c r="S66" i="3"/>
  <c r="G66" i="3" s="1"/>
  <c r="S73" i="3"/>
  <c r="G73" i="3" s="1"/>
  <c r="S83" i="3"/>
  <c r="G83" i="3" s="1"/>
  <c r="S81" i="3"/>
  <c r="G81" i="3" s="1"/>
  <c r="S79" i="3"/>
  <c r="G79" i="3" s="1"/>
  <c r="S77" i="3"/>
  <c r="G77" i="3" s="1"/>
  <c r="S75" i="3"/>
  <c r="G75" i="3" s="1"/>
  <c r="S68" i="3"/>
  <c r="G68" i="3" s="1"/>
  <c r="S69" i="3"/>
  <c r="G69" i="3" s="1"/>
  <c r="S67" i="3"/>
  <c r="G67" i="3" s="1"/>
  <c r="S71" i="3"/>
  <c r="G71" i="3" s="1"/>
  <c r="P300" i="3"/>
  <c r="K267" i="3"/>
  <c r="P229" i="3"/>
  <c r="F592" i="3"/>
  <c r="R592" i="3" s="1"/>
  <c r="F600" i="3"/>
  <c r="R600" i="3" s="1"/>
  <c r="P751" i="3"/>
  <c r="P681" i="3"/>
  <c r="P740" i="3"/>
  <c r="F290" i="3"/>
  <c r="R290" i="3" s="1"/>
  <c r="P453" i="3"/>
  <c r="P590" i="3"/>
  <c r="F302" i="3"/>
  <c r="R302" i="3" s="1"/>
  <c r="P373" i="3"/>
  <c r="P219" i="3"/>
  <c r="F227" i="3"/>
  <c r="R227" i="3" s="1"/>
  <c r="P450" i="3"/>
  <c r="F456" i="3"/>
  <c r="R456" i="3" s="1"/>
  <c r="P215" i="3"/>
  <c r="W651" i="3"/>
  <c r="W435" i="3"/>
  <c r="W397" i="3"/>
  <c r="W347" i="3"/>
  <c r="W433" i="3"/>
  <c r="F441" i="3"/>
  <c r="R441" i="3" s="1"/>
  <c r="P680" i="3"/>
  <c r="W587" i="3"/>
  <c r="V727" i="3"/>
  <c r="X727" i="3" s="1"/>
  <c r="V695" i="3"/>
  <c r="X695" i="3" s="1"/>
  <c r="W549" i="3"/>
  <c r="F303" i="3"/>
  <c r="R303" i="3" s="1"/>
  <c r="F301" i="3"/>
  <c r="R301" i="3" s="1"/>
  <c r="V611" i="3"/>
  <c r="X611" i="3" s="1"/>
  <c r="V678" i="3"/>
  <c r="X678" i="3" s="1"/>
  <c r="W649" i="3"/>
  <c r="V689" i="3"/>
  <c r="X689" i="3" s="1"/>
  <c r="V703" i="3"/>
  <c r="X703" i="3" s="1"/>
  <c r="W671" i="3"/>
  <c r="F141" i="3"/>
  <c r="R141" i="3" s="1"/>
  <c r="W676" i="3"/>
  <c r="W99" i="3"/>
  <c r="W565" i="3"/>
  <c r="W589" i="3"/>
  <c r="V643" i="3"/>
  <c r="X643" i="3" s="1"/>
  <c r="V735" i="3"/>
  <c r="X735" i="3" s="1"/>
  <c r="V675" i="3"/>
  <c r="X675" i="3" s="1"/>
  <c r="W68" i="3"/>
  <c r="W415" i="3"/>
  <c r="W473" i="3"/>
  <c r="V742" i="3"/>
  <c r="X742" i="3" s="1"/>
  <c r="V313" i="3"/>
  <c r="X313" i="3" s="1"/>
  <c r="W757" i="3"/>
  <c r="W165" i="3"/>
  <c r="W281" i="3"/>
  <c r="V680" i="3"/>
  <c r="X680" i="3" s="1"/>
  <c r="V461" i="3"/>
  <c r="X461" i="3" s="1"/>
  <c r="V571" i="3"/>
  <c r="X571" i="3" s="1"/>
  <c r="V753" i="3"/>
  <c r="X753" i="3" s="1"/>
  <c r="W535" i="3"/>
  <c r="V579" i="3"/>
  <c r="X579" i="3" s="1"/>
  <c r="V754" i="3"/>
  <c r="X754" i="3" s="1"/>
  <c r="V199" i="3"/>
  <c r="X199" i="3" s="1"/>
  <c r="V479" i="3"/>
  <c r="X479" i="3" s="1"/>
  <c r="W581" i="3"/>
  <c r="W389" i="3"/>
  <c r="W193" i="3"/>
  <c r="F84" i="3"/>
  <c r="P155" i="3"/>
  <c r="W93" i="3"/>
  <c r="W119" i="3"/>
  <c r="W189" i="3"/>
  <c r="W213" i="3"/>
  <c r="V111" i="3"/>
  <c r="X111" i="3" s="1"/>
  <c r="V123" i="3"/>
  <c r="X123" i="3" s="1"/>
  <c r="P78" i="3"/>
  <c r="P684" i="3"/>
  <c r="W238" i="3"/>
  <c r="F233" i="4"/>
  <c r="W173" i="3"/>
  <c r="V139" i="3"/>
  <c r="X139" i="3" s="1"/>
  <c r="W613" i="3"/>
  <c r="W749" i="3"/>
  <c r="W677" i="3"/>
  <c r="W672" i="3"/>
  <c r="V666" i="3"/>
  <c r="X666" i="3" s="1"/>
  <c r="W717" i="3"/>
  <c r="W617" i="3"/>
  <c r="W401" i="3"/>
  <c r="W427" i="3"/>
  <c r="W463" i="3"/>
  <c r="W673" i="3"/>
  <c r="W117" i="3"/>
  <c r="V137" i="3"/>
  <c r="X137" i="3" s="1"/>
  <c r="V175" i="3"/>
  <c r="X175" i="3" s="1"/>
  <c r="V205" i="3"/>
  <c r="X205" i="3" s="1"/>
  <c r="V251" i="3"/>
  <c r="X251" i="3" s="1"/>
  <c r="W335" i="3"/>
  <c r="V385" i="3"/>
  <c r="X385" i="3" s="1"/>
  <c r="V669" i="3"/>
  <c r="X669" i="3" s="1"/>
  <c r="W419" i="3"/>
  <c r="W501" i="3"/>
  <c r="W567" i="3"/>
  <c r="W653" i="3"/>
  <c r="W723" i="3"/>
  <c r="V729" i="3"/>
  <c r="X729" i="3" s="1"/>
  <c r="W537" i="3"/>
  <c r="V573" i="3"/>
  <c r="X573" i="3" s="1"/>
  <c r="V177" i="3"/>
  <c r="X177" i="3" s="1"/>
  <c r="V235" i="3"/>
  <c r="X235" i="3" s="1"/>
  <c r="W411" i="3"/>
  <c r="V491" i="3"/>
  <c r="X491" i="3" s="1"/>
  <c r="W621" i="3"/>
  <c r="W509" i="3"/>
  <c r="W351" i="3"/>
  <c r="V97" i="3"/>
  <c r="X97" i="3" s="1"/>
  <c r="V547" i="3"/>
  <c r="X547" i="3" s="1"/>
  <c r="F216" i="4"/>
  <c r="P597" i="3"/>
  <c r="F754" i="3"/>
  <c r="R754" i="3" s="1"/>
  <c r="P670" i="3"/>
  <c r="P216" i="3"/>
  <c r="F605" i="3"/>
  <c r="R605" i="3" s="1"/>
  <c r="F601" i="3"/>
  <c r="R601" i="3" s="1"/>
  <c r="F668" i="3"/>
  <c r="R668" i="3" s="1"/>
  <c r="F372" i="3"/>
  <c r="R372" i="3" s="1"/>
  <c r="F378" i="3"/>
  <c r="R378" i="3" s="1"/>
  <c r="P595" i="3"/>
  <c r="P599" i="3"/>
  <c r="P750" i="3"/>
  <c r="P666" i="3"/>
  <c r="P382" i="3"/>
  <c r="F524" i="3"/>
  <c r="R524" i="3" s="1"/>
  <c r="P676" i="3"/>
  <c r="F307" i="3"/>
  <c r="R307" i="3" s="1"/>
  <c r="F232" i="3"/>
  <c r="R232" i="3" s="1"/>
  <c r="P291" i="3"/>
  <c r="F530" i="3"/>
  <c r="R530" i="3" s="1"/>
  <c r="P144" i="3"/>
  <c r="F73" i="3"/>
  <c r="R73" i="3" s="1"/>
  <c r="F528" i="3"/>
  <c r="R528" i="3" s="1"/>
  <c r="P370" i="3"/>
  <c r="F234" i="3"/>
  <c r="R234" i="3" s="1"/>
  <c r="P744" i="3"/>
  <c r="P682" i="3"/>
  <c r="W508" i="3"/>
  <c r="F173" i="4"/>
  <c r="G173" i="4" s="1"/>
  <c r="F455" i="3"/>
  <c r="R455" i="3" s="1"/>
  <c r="P457" i="3"/>
  <c r="F53" i="4"/>
  <c r="G53" i="4" s="1"/>
  <c r="W188" i="3"/>
  <c r="F151" i="4"/>
  <c r="G151" i="4" s="1"/>
  <c r="E101" i="4"/>
  <c r="V282" i="3"/>
  <c r="X282" i="3" s="1"/>
  <c r="V734" i="3"/>
  <c r="X734" i="3" s="1"/>
  <c r="E116" i="4"/>
  <c r="F109" i="4"/>
  <c r="G109" i="4" s="1"/>
  <c r="F119" i="4"/>
  <c r="G119" i="4" s="1"/>
  <c r="E165" i="4"/>
  <c r="F94" i="4"/>
  <c r="G94" i="4" s="1"/>
  <c r="P69" i="3"/>
  <c r="V240" i="3"/>
  <c r="X240" i="3" s="1"/>
  <c r="W386" i="3"/>
  <c r="W550" i="3"/>
  <c r="F145" i="4"/>
  <c r="G145" i="4" s="1"/>
  <c r="F141" i="4"/>
  <c r="G141" i="4" s="1"/>
  <c r="F167" i="4"/>
  <c r="G167" i="4" s="1"/>
  <c r="F135" i="4"/>
  <c r="G135" i="4" s="1"/>
  <c r="F85" i="4"/>
  <c r="G85" i="4" s="1"/>
  <c r="F21" i="4"/>
  <c r="G21" i="4" s="1"/>
  <c r="E133" i="4"/>
  <c r="E46" i="4"/>
  <c r="F30" i="4"/>
  <c r="G30" i="4" s="1"/>
  <c r="V452" i="3"/>
  <c r="X452" i="3" s="1"/>
  <c r="V578" i="3"/>
  <c r="X578" i="3" s="1"/>
  <c r="V376" i="3"/>
  <c r="X376" i="3" s="1"/>
  <c r="V396" i="3"/>
  <c r="X396" i="3" s="1"/>
  <c r="V180" i="3"/>
  <c r="X180" i="3" s="1"/>
  <c r="P142" i="3"/>
  <c r="P146" i="3"/>
  <c r="F67" i="3"/>
  <c r="R67" i="3" s="1"/>
  <c r="V104" i="3"/>
  <c r="X104" i="3" s="1"/>
  <c r="W178" i="3"/>
  <c r="W192" i="3"/>
  <c r="W276" i="3"/>
  <c r="W326" i="3"/>
  <c r="W404" i="3"/>
  <c r="V548" i="3"/>
  <c r="X548" i="3" s="1"/>
  <c r="W726" i="3"/>
  <c r="W600" i="3"/>
  <c r="V303" i="3"/>
  <c r="X303" i="3" s="1"/>
  <c r="F153" i="4"/>
  <c r="G153" i="4" s="1"/>
  <c r="E172" i="4"/>
  <c r="E108" i="4"/>
  <c r="E152" i="4"/>
  <c r="E120" i="4"/>
  <c r="E174" i="4"/>
  <c r="E158" i="4"/>
  <c r="E142" i="4"/>
  <c r="E126" i="4"/>
  <c r="F103" i="4"/>
  <c r="G103" i="4" s="1"/>
  <c r="F69" i="4"/>
  <c r="G69" i="4" s="1"/>
  <c r="F37" i="4"/>
  <c r="G37" i="4" s="1"/>
  <c r="F238" i="4"/>
  <c r="E149" i="4"/>
  <c r="E117" i="4"/>
  <c r="E78" i="4"/>
  <c r="E14" i="4"/>
  <c r="F62" i="4"/>
  <c r="G62" i="4" s="1"/>
  <c r="V266" i="3"/>
  <c r="X266" i="3" s="1"/>
  <c r="V430" i="3"/>
  <c r="X430" i="3" s="1"/>
  <c r="W136" i="3"/>
  <c r="V278" i="3"/>
  <c r="X278" i="3" s="1"/>
  <c r="F742" i="3"/>
  <c r="R742" i="3" s="1"/>
  <c r="F672" i="3"/>
  <c r="R672" i="3" s="1"/>
  <c r="P451" i="3"/>
  <c r="F746" i="3"/>
  <c r="R746" i="3" s="1"/>
  <c r="F516" i="3"/>
  <c r="R516" i="3" s="1"/>
  <c r="W78" i="3"/>
  <c r="W82" i="3"/>
  <c r="E224" i="4"/>
  <c r="W462" i="3"/>
  <c r="V560" i="3"/>
  <c r="X560" i="3" s="1"/>
  <c r="V451" i="3"/>
  <c r="X451" i="3" s="1"/>
  <c r="V392" i="3"/>
  <c r="X392" i="3" s="1"/>
  <c r="W256" i="3"/>
  <c r="V246" i="3"/>
  <c r="X246" i="3" s="1"/>
  <c r="V216" i="3"/>
  <c r="X216" i="3" s="1"/>
  <c r="E229" i="4"/>
  <c r="E173" i="4"/>
  <c r="E157" i="4"/>
  <c r="E141" i="4"/>
  <c r="E125" i="4"/>
  <c r="E109" i="4"/>
  <c r="E94" i="4"/>
  <c r="E62" i="4"/>
  <c r="E30" i="4"/>
  <c r="E217" i="4"/>
  <c r="F78" i="4"/>
  <c r="G78" i="4" s="1"/>
  <c r="F46" i="4"/>
  <c r="G46" i="4" s="1"/>
  <c r="F10" i="4"/>
  <c r="G10" i="4" s="1"/>
  <c r="V86" i="3"/>
  <c r="X86" i="3" s="1"/>
  <c r="W126" i="3"/>
  <c r="W202" i="3"/>
  <c r="W572" i="3"/>
  <c r="W603" i="3"/>
  <c r="V532" i="3"/>
  <c r="X532" i="3" s="1"/>
  <c r="V186" i="3"/>
  <c r="X186" i="3" s="1"/>
  <c r="V250" i="3"/>
  <c r="X250" i="3" s="1"/>
  <c r="W360" i="3"/>
  <c r="W496" i="3"/>
  <c r="V686" i="3"/>
  <c r="X686" i="3" s="1"/>
  <c r="V318" i="3"/>
  <c r="X318" i="3" s="1"/>
  <c r="V214" i="3"/>
  <c r="X214" i="3" s="1"/>
  <c r="W554" i="3"/>
  <c r="V414" i="3"/>
  <c r="X414" i="3" s="1"/>
  <c r="W746" i="3"/>
  <c r="V70" i="3"/>
  <c r="X70" i="3" s="1"/>
  <c r="V80" i="3"/>
  <c r="X80" i="3" s="1"/>
  <c r="V84" i="3"/>
  <c r="X84" i="3" s="1"/>
  <c r="W751" i="3"/>
  <c r="V682" i="3"/>
  <c r="X682" i="3" s="1"/>
  <c r="V740" i="3"/>
  <c r="X740" i="3" s="1"/>
  <c r="W741" i="3"/>
  <c r="V721" i="3"/>
  <c r="X721" i="3" s="1"/>
  <c r="V733" i="3"/>
  <c r="X733" i="3" s="1"/>
  <c r="W670" i="3"/>
  <c r="V659" i="3"/>
  <c r="X659" i="3" s="1"/>
  <c r="W739" i="3"/>
  <c r="V657" i="3"/>
  <c r="X657" i="3" s="1"/>
  <c r="W639" i="3"/>
  <c r="V709" i="3"/>
  <c r="X709" i="3" s="1"/>
  <c r="W583" i="3"/>
  <c r="W624" i="3"/>
  <c r="W648" i="3"/>
  <c r="W593" i="3"/>
  <c r="W215" i="3"/>
  <c r="V520" i="3"/>
  <c r="X520" i="3" s="1"/>
  <c r="V233" i="3"/>
  <c r="X233" i="3" s="1"/>
  <c r="V542" i="3"/>
  <c r="X542" i="3" s="1"/>
  <c r="V536" i="3"/>
  <c r="X536" i="3" s="1"/>
  <c r="V638" i="3"/>
  <c r="X638" i="3" s="1"/>
  <c r="V502" i="3"/>
  <c r="X502" i="3" s="1"/>
  <c r="V478" i="3"/>
  <c r="X478" i="3" s="1"/>
  <c r="W424" i="3"/>
  <c r="W219" i="3"/>
  <c r="V224" i="3"/>
  <c r="X224" i="3" s="1"/>
  <c r="W224" i="3"/>
  <c r="W295" i="3"/>
  <c r="V295" i="3"/>
  <c r="X295" i="3" s="1"/>
  <c r="V308" i="3"/>
  <c r="X308" i="3" s="1"/>
  <c r="W308" i="3"/>
  <c r="V369" i="3"/>
  <c r="X369" i="3" s="1"/>
  <c r="W369" i="3"/>
  <c r="W378" i="3"/>
  <c r="V378" i="3"/>
  <c r="X378" i="3" s="1"/>
  <c r="W521" i="3"/>
  <c r="V521" i="3"/>
  <c r="X521" i="3" s="1"/>
  <c r="W525" i="3"/>
  <c r="V525" i="3"/>
  <c r="X525" i="3" s="1"/>
  <c r="V531" i="3"/>
  <c r="X531" i="3" s="1"/>
  <c r="W531" i="3"/>
  <c r="W605" i="3"/>
  <c r="V605" i="3"/>
  <c r="X605" i="3" s="1"/>
  <c r="W665" i="3"/>
  <c r="V665" i="3"/>
  <c r="X665" i="3" s="1"/>
  <c r="V712" i="3"/>
  <c r="X712" i="3" s="1"/>
  <c r="W712" i="3"/>
  <c r="W688" i="3"/>
  <c r="V688" i="3"/>
  <c r="X688" i="3" s="1"/>
  <c r="W634" i="3"/>
  <c r="V634" i="3"/>
  <c r="X634" i="3" s="1"/>
  <c r="V620" i="3"/>
  <c r="X620" i="3" s="1"/>
  <c r="W620" i="3"/>
  <c r="V616" i="3"/>
  <c r="X616" i="3" s="1"/>
  <c r="W616" i="3"/>
  <c r="W612" i="3"/>
  <c r="V612" i="3"/>
  <c r="X612" i="3" s="1"/>
  <c r="W570" i="3"/>
  <c r="V570" i="3"/>
  <c r="X570" i="3" s="1"/>
  <c r="W566" i="3"/>
  <c r="V566" i="3"/>
  <c r="X566" i="3" s="1"/>
  <c r="V544" i="3"/>
  <c r="X544" i="3" s="1"/>
  <c r="W544" i="3"/>
  <c r="V420" i="3"/>
  <c r="X420" i="3" s="1"/>
  <c r="W420" i="3"/>
  <c r="W402" i="3"/>
  <c r="V402" i="3"/>
  <c r="X402" i="3" s="1"/>
  <c r="W354" i="3"/>
  <c r="V354" i="3"/>
  <c r="X354" i="3" s="1"/>
  <c r="V350" i="3"/>
  <c r="X350" i="3" s="1"/>
  <c r="W350" i="3"/>
  <c r="W346" i="3"/>
  <c r="V346" i="3"/>
  <c r="X346" i="3" s="1"/>
  <c r="V342" i="3"/>
  <c r="X342" i="3" s="1"/>
  <c r="W342" i="3"/>
  <c r="W338" i="3"/>
  <c r="V338" i="3"/>
  <c r="X338" i="3" s="1"/>
  <c r="W328" i="3"/>
  <c r="V328" i="3"/>
  <c r="X328" i="3" s="1"/>
  <c r="W280" i="3"/>
  <c r="V280" i="3"/>
  <c r="X280" i="3" s="1"/>
  <c r="V272" i="3"/>
  <c r="X272" i="3" s="1"/>
  <c r="W272" i="3"/>
  <c r="W268" i="3"/>
  <c r="V268" i="3"/>
  <c r="X268" i="3" s="1"/>
  <c r="W244" i="3"/>
  <c r="V244" i="3"/>
  <c r="X244" i="3" s="1"/>
  <c r="V242" i="3"/>
  <c r="X242" i="3" s="1"/>
  <c r="W242" i="3"/>
  <c r="V212" i="3"/>
  <c r="X212" i="3" s="1"/>
  <c r="W212" i="3"/>
  <c r="W196" i="3"/>
  <c r="V196" i="3"/>
  <c r="X196" i="3" s="1"/>
  <c r="W166" i="3"/>
  <c r="V166" i="3"/>
  <c r="X166" i="3" s="1"/>
  <c r="W162" i="3"/>
  <c r="V162" i="3"/>
  <c r="X162" i="3" s="1"/>
  <c r="V120" i="3"/>
  <c r="X120" i="3" s="1"/>
  <c r="W120" i="3"/>
  <c r="V114" i="3"/>
  <c r="X114" i="3" s="1"/>
  <c r="W114" i="3"/>
  <c r="W98" i="3"/>
  <c r="V98" i="3"/>
  <c r="X98" i="3" s="1"/>
  <c r="F140" i="3"/>
  <c r="P140" i="3"/>
  <c r="P150" i="3"/>
  <c r="F150" i="3"/>
  <c r="R150" i="3" s="1"/>
  <c r="F81" i="3"/>
  <c r="R81" i="3" s="1"/>
  <c r="P81" i="3"/>
  <c r="F79" i="3"/>
  <c r="R79" i="3" s="1"/>
  <c r="P79" i="3"/>
  <c r="P77" i="3"/>
  <c r="F77" i="3"/>
  <c r="R77" i="3" s="1"/>
  <c r="P71" i="3"/>
  <c r="F71" i="3"/>
  <c r="R71" i="3" s="1"/>
  <c r="W146" i="3"/>
  <c r="V146" i="3"/>
  <c r="X146" i="3" s="1"/>
  <c r="W154" i="3"/>
  <c r="V154" i="3"/>
  <c r="X154" i="3" s="1"/>
  <c r="W292" i="3"/>
  <c r="V292" i="3"/>
  <c r="X292" i="3" s="1"/>
  <c r="W299" i="3"/>
  <c r="V299" i="3"/>
  <c r="X299" i="3" s="1"/>
  <c r="W301" i="3"/>
  <c r="V301" i="3"/>
  <c r="X301" i="3" s="1"/>
  <c r="V302" i="3"/>
  <c r="X302" i="3" s="1"/>
  <c r="W302" i="3"/>
  <c r="W446" i="3"/>
  <c r="V446" i="3"/>
  <c r="X446" i="3" s="1"/>
  <c r="W450" i="3"/>
  <c r="V450" i="3"/>
  <c r="X450" i="3" s="1"/>
  <c r="V453" i="3"/>
  <c r="X453" i="3" s="1"/>
  <c r="W453" i="3"/>
  <c r="V457" i="3"/>
  <c r="X457" i="3" s="1"/>
  <c r="W457" i="3"/>
  <c r="W527" i="3"/>
  <c r="V527" i="3"/>
  <c r="X527" i="3" s="1"/>
  <c r="W602" i="3"/>
  <c r="V602" i="3"/>
  <c r="X602" i="3" s="1"/>
  <c r="V720" i="3"/>
  <c r="X720" i="3" s="1"/>
  <c r="W720" i="3"/>
  <c r="V652" i="3"/>
  <c r="X652" i="3" s="1"/>
  <c r="W652" i="3"/>
  <c r="W644" i="3"/>
  <c r="V644" i="3"/>
  <c r="X644" i="3" s="1"/>
  <c r="V626" i="3"/>
  <c r="X626" i="3" s="1"/>
  <c r="W626" i="3"/>
  <c r="V622" i="3"/>
  <c r="X622" i="3" s="1"/>
  <c r="W622" i="3"/>
  <c r="W610" i="3"/>
  <c r="V610" i="3"/>
  <c r="X610" i="3" s="1"/>
  <c r="W568" i="3"/>
  <c r="V568" i="3"/>
  <c r="X568" i="3" s="1"/>
  <c r="W494" i="3"/>
  <c r="V494" i="3"/>
  <c r="X494" i="3" s="1"/>
  <c r="V490" i="3"/>
  <c r="X490" i="3" s="1"/>
  <c r="W490" i="3"/>
  <c r="W468" i="3"/>
  <c r="V468" i="3"/>
  <c r="X468" i="3" s="1"/>
  <c r="V460" i="3"/>
  <c r="X460" i="3" s="1"/>
  <c r="W460" i="3"/>
  <c r="V422" i="3"/>
  <c r="X422" i="3" s="1"/>
  <c r="W422" i="3"/>
  <c r="W412" i="3"/>
  <c r="V412" i="3"/>
  <c r="X412" i="3" s="1"/>
  <c r="V400" i="3"/>
  <c r="X400" i="3" s="1"/>
  <c r="W400" i="3"/>
  <c r="V398" i="3"/>
  <c r="X398" i="3" s="1"/>
  <c r="W398" i="3"/>
  <c r="W364" i="3"/>
  <c r="V364" i="3"/>
  <c r="X364" i="3" s="1"/>
  <c r="W352" i="3"/>
  <c r="V352" i="3"/>
  <c r="X352" i="3" s="1"/>
  <c r="V348" i="3"/>
  <c r="X348" i="3" s="1"/>
  <c r="W348" i="3"/>
  <c r="W344" i="3"/>
  <c r="V344" i="3"/>
  <c r="X344" i="3" s="1"/>
  <c r="W340" i="3"/>
  <c r="V340" i="3"/>
  <c r="X340" i="3" s="1"/>
  <c r="V320" i="3"/>
  <c r="X320" i="3" s="1"/>
  <c r="W320" i="3"/>
  <c r="W312" i="3"/>
  <c r="V312" i="3"/>
  <c r="X312" i="3" s="1"/>
  <c r="W288" i="3"/>
  <c r="V288" i="3"/>
  <c r="X288" i="3" s="1"/>
  <c r="W286" i="3"/>
  <c r="V286" i="3"/>
  <c r="X286" i="3" s="1"/>
  <c r="V274" i="3"/>
  <c r="X274" i="3" s="1"/>
  <c r="W274" i="3"/>
  <c r="V270" i="3"/>
  <c r="X270" i="3" s="1"/>
  <c r="W270" i="3"/>
  <c r="V264" i="3"/>
  <c r="X264" i="3" s="1"/>
  <c r="W264" i="3"/>
  <c r="W254" i="3"/>
  <c r="V254" i="3"/>
  <c r="X254" i="3" s="1"/>
  <c r="W252" i="3"/>
  <c r="V252" i="3"/>
  <c r="X252" i="3" s="1"/>
  <c r="W248" i="3"/>
  <c r="V248" i="3"/>
  <c r="X248" i="3" s="1"/>
  <c r="V206" i="3"/>
  <c r="X206" i="3" s="1"/>
  <c r="W206" i="3"/>
  <c r="V204" i="3"/>
  <c r="X204" i="3" s="1"/>
  <c r="W204" i="3"/>
  <c r="V194" i="3"/>
  <c r="X194" i="3" s="1"/>
  <c r="W194" i="3"/>
  <c r="V176" i="3"/>
  <c r="X176" i="3" s="1"/>
  <c r="W176" i="3"/>
  <c r="V174" i="3"/>
  <c r="X174" i="3" s="1"/>
  <c r="W174" i="3"/>
  <c r="V172" i="3"/>
  <c r="X172" i="3" s="1"/>
  <c r="W172" i="3"/>
  <c r="V134" i="3"/>
  <c r="X134" i="3" s="1"/>
  <c r="W134" i="3"/>
  <c r="V102" i="3"/>
  <c r="X102" i="3" s="1"/>
  <c r="W102" i="3"/>
  <c r="W92" i="3"/>
  <c r="V92" i="3"/>
  <c r="X92" i="3" s="1"/>
  <c r="W88" i="3"/>
  <c r="V88" i="3"/>
  <c r="X88" i="3" s="1"/>
  <c r="F185" i="4"/>
  <c r="F217" i="4"/>
  <c r="E176" i="4"/>
  <c r="E208" i="4"/>
  <c r="E240" i="4"/>
  <c r="F184" i="4"/>
  <c r="E175" i="4"/>
  <c r="E239" i="4"/>
  <c r="F16" i="4"/>
  <c r="G16" i="4" s="1"/>
  <c r="E25" i="4"/>
  <c r="E33" i="4"/>
  <c r="E41" i="4"/>
  <c r="E49" i="4"/>
  <c r="E57" i="4"/>
  <c r="E65" i="4"/>
  <c r="E73" i="4"/>
  <c r="E81" i="4"/>
  <c r="E89" i="4"/>
  <c r="F194" i="4"/>
  <c r="E185" i="4"/>
  <c r="F2" i="4"/>
  <c r="G2" i="4" s="1"/>
  <c r="F11" i="4"/>
  <c r="G11" i="4" s="1"/>
  <c r="E18" i="4"/>
  <c r="F27" i="4"/>
  <c r="G27" i="4" s="1"/>
  <c r="E34" i="4"/>
  <c r="F43" i="4"/>
  <c r="G43" i="4" s="1"/>
  <c r="E50" i="4"/>
  <c r="F59" i="4"/>
  <c r="G59" i="4" s="1"/>
  <c r="E66" i="4"/>
  <c r="F75" i="4"/>
  <c r="G75" i="4" s="1"/>
  <c r="E82" i="4"/>
  <c r="F91" i="4"/>
  <c r="G91" i="4" s="1"/>
  <c r="F96" i="4"/>
  <c r="G96" i="4" s="1"/>
  <c r="E99" i="4"/>
  <c r="F104" i="4"/>
  <c r="G104" i="4" s="1"/>
  <c r="E107" i="4"/>
  <c r="F112" i="4"/>
  <c r="G112" i="4" s="1"/>
  <c r="E115" i="4"/>
  <c r="F120" i="4"/>
  <c r="G120" i="4" s="1"/>
  <c r="E123" i="4"/>
  <c r="F128" i="4"/>
  <c r="G128" i="4" s="1"/>
  <c r="E131" i="4"/>
  <c r="F136" i="4"/>
  <c r="G136" i="4" s="1"/>
  <c r="E139" i="4"/>
  <c r="F144" i="4"/>
  <c r="G144" i="4" s="1"/>
  <c r="E147" i="4"/>
  <c r="F152" i="4"/>
  <c r="G152" i="4" s="1"/>
  <c r="E155" i="4"/>
  <c r="F160" i="4"/>
  <c r="G160" i="4" s="1"/>
  <c r="E163" i="4"/>
  <c r="F168" i="4"/>
  <c r="G168" i="4" s="1"/>
  <c r="E171" i="4"/>
  <c r="F190" i="4"/>
  <c r="F222" i="4"/>
  <c r="E181" i="4"/>
  <c r="E213" i="4"/>
  <c r="E245" i="4"/>
  <c r="F17" i="4"/>
  <c r="G17" i="4" s="1"/>
  <c r="E24" i="4"/>
  <c r="F33" i="4"/>
  <c r="G33" i="4" s="1"/>
  <c r="E40" i="4"/>
  <c r="F49" i="4"/>
  <c r="G49" i="4" s="1"/>
  <c r="E56" i="4"/>
  <c r="F65" i="4"/>
  <c r="G65" i="4" s="1"/>
  <c r="E72" i="4"/>
  <c r="F81" i="4"/>
  <c r="G81" i="4" s="1"/>
  <c r="E88" i="4"/>
  <c r="F99" i="4"/>
  <c r="G99" i="4" s="1"/>
  <c r="E106" i="4"/>
  <c r="F115" i="4"/>
  <c r="G115" i="4" s="1"/>
  <c r="P156" i="3"/>
  <c r="F156" i="3"/>
  <c r="R156" i="3" s="1"/>
  <c r="F152" i="3"/>
  <c r="R152" i="3" s="1"/>
  <c r="P152" i="3"/>
  <c r="P154" i="3"/>
  <c r="V466" i="3"/>
  <c r="X466" i="3" s="1"/>
  <c r="P75" i="3"/>
  <c r="F169" i="4"/>
  <c r="G169" i="4" s="1"/>
  <c r="E132" i="4"/>
  <c r="F105" i="4"/>
  <c r="G105" i="4" s="1"/>
  <c r="F161" i="4"/>
  <c r="G161" i="4" s="1"/>
  <c r="E124" i="4"/>
  <c r="F97" i="4"/>
  <c r="G97" i="4" s="1"/>
  <c r="F165" i="4"/>
  <c r="G165" i="4" s="1"/>
  <c r="E144" i="4"/>
  <c r="F133" i="4"/>
  <c r="G133" i="4" s="1"/>
  <c r="E112" i="4"/>
  <c r="F101" i="4"/>
  <c r="G101" i="4" s="1"/>
  <c r="E170" i="4"/>
  <c r="F163" i="4"/>
  <c r="G163" i="4" s="1"/>
  <c r="E154" i="4"/>
  <c r="F147" i="4"/>
  <c r="G147" i="4" s="1"/>
  <c r="E138" i="4"/>
  <c r="F131" i="4"/>
  <c r="G131" i="4" s="1"/>
  <c r="E122" i="4"/>
  <c r="E110" i="4"/>
  <c r="E92" i="4"/>
  <c r="E76" i="4"/>
  <c r="E60" i="4"/>
  <c r="E44" i="4"/>
  <c r="E28" i="4"/>
  <c r="E12" i="4"/>
  <c r="E197" i="4"/>
  <c r="F206" i="4"/>
  <c r="F170" i="4"/>
  <c r="G170" i="4" s="1"/>
  <c r="F162" i="4"/>
  <c r="G162" i="4" s="1"/>
  <c r="F154" i="4"/>
  <c r="G154" i="4" s="1"/>
  <c r="F146" i="4"/>
  <c r="G146" i="4" s="1"/>
  <c r="F138" i="4"/>
  <c r="G138" i="4" s="1"/>
  <c r="F130" i="4"/>
  <c r="G130" i="4" s="1"/>
  <c r="F122" i="4"/>
  <c r="G122" i="4" s="1"/>
  <c r="F114" i="4"/>
  <c r="G114" i="4" s="1"/>
  <c r="F106" i="4"/>
  <c r="G106" i="4" s="1"/>
  <c r="E97" i="4"/>
  <c r="F87" i="4"/>
  <c r="G87" i="4" s="1"/>
  <c r="F71" i="4"/>
  <c r="G71" i="4" s="1"/>
  <c r="F55" i="4"/>
  <c r="G55" i="4" s="1"/>
  <c r="F39" i="4"/>
  <c r="G39" i="4" s="1"/>
  <c r="F23" i="4"/>
  <c r="G23" i="4" s="1"/>
  <c r="E5" i="4"/>
  <c r="F226" i="4"/>
  <c r="F86" i="4"/>
  <c r="G86" i="4" s="1"/>
  <c r="F70" i="4"/>
  <c r="G70" i="4" s="1"/>
  <c r="F54" i="4"/>
  <c r="G54" i="4" s="1"/>
  <c r="F38" i="4"/>
  <c r="G38" i="4" s="1"/>
  <c r="F22" i="4"/>
  <c r="G22" i="4" s="1"/>
  <c r="E207" i="4"/>
  <c r="F5" i="4"/>
  <c r="G5" i="4" s="1"/>
  <c r="E192" i="4"/>
  <c r="F201" i="4"/>
  <c r="V432" i="3"/>
  <c r="X432" i="3" s="1"/>
  <c r="V562" i="3"/>
  <c r="X562" i="3" s="1"/>
  <c r="W576" i="3"/>
  <c r="V628" i="3"/>
  <c r="X628" i="3" s="1"/>
  <c r="W646" i="3"/>
  <c r="W607" i="3"/>
  <c r="V598" i="3"/>
  <c r="X598" i="3" s="1"/>
  <c r="V534" i="3"/>
  <c r="X534" i="3" s="1"/>
  <c r="W307" i="3"/>
  <c r="V533" i="3"/>
  <c r="X533" i="3" s="1"/>
  <c r="V526" i="3"/>
  <c r="X526" i="3" s="1"/>
  <c r="V442" i="3"/>
  <c r="X442" i="3" s="1"/>
  <c r="V300" i="3"/>
  <c r="X300" i="3" s="1"/>
  <c r="V151" i="3"/>
  <c r="X151" i="3" s="1"/>
  <c r="V710" i="3"/>
  <c r="X710" i="3" s="1"/>
  <c r="V660" i="3"/>
  <c r="X660" i="3" s="1"/>
  <c r="V519" i="3"/>
  <c r="X519" i="3" s="1"/>
  <c r="V383" i="3"/>
  <c r="X383" i="3" s="1"/>
  <c r="W170" i="3"/>
  <c r="V262" i="3"/>
  <c r="X262" i="3" s="1"/>
  <c r="W316" i="3"/>
  <c r="W390" i="3"/>
  <c r="V724" i="3"/>
  <c r="X724" i="3" s="1"/>
  <c r="V546" i="3"/>
  <c r="X546" i="3" s="1"/>
  <c r="W225" i="3"/>
  <c r="W552" i="3"/>
  <c r="V608" i="3"/>
  <c r="X608" i="3" s="1"/>
  <c r="W444" i="3"/>
  <c r="V236" i="3"/>
  <c r="X236" i="3" s="1"/>
  <c r="V100" i="3"/>
  <c r="X100" i="3" s="1"/>
  <c r="V228" i="3"/>
  <c r="X228" i="3" s="1"/>
  <c r="W418" i="3"/>
  <c r="W538" i="3"/>
  <c r="W722" i="3"/>
  <c r="W112" i="3"/>
  <c r="W394" i="3"/>
  <c r="V472" i="3"/>
  <c r="X472" i="3" s="1"/>
  <c r="W582" i="3"/>
  <c r="W377" i="3"/>
  <c r="V198" i="3"/>
  <c r="X198" i="3" s="1"/>
  <c r="V96" i="3"/>
  <c r="X96" i="3" s="1"/>
  <c r="W310" i="3"/>
  <c r="W416" i="3"/>
  <c r="W614" i="3"/>
  <c r="V410" i="3"/>
  <c r="X410" i="3" s="1"/>
  <c r="W500" i="3"/>
  <c r="V284" i="3"/>
  <c r="X284" i="3" s="1"/>
  <c r="W208" i="3"/>
  <c r="P756" i="3"/>
  <c r="F756" i="3"/>
  <c r="R756" i="3" s="1"/>
  <c r="F752" i="3"/>
  <c r="R752" i="3" s="1"/>
  <c r="P752" i="3"/>
  <c r="F607" i="3"/>
  <c r="R607" i="3" s="1"/>
  <c r="P607" i="3"/>
  <c r="F603" i="3"/>
  <c r="R603" i="3" s="1"/>
  <c r="P603" i="3"/>
  <c r="P593" i="3"/>
  <c r="F593" i="3"/>
  <c r="R593" i="3" s="1"/>
  <c r="F534" i="3"/>
  <c r="R534" i="3" s="1"/>
  <c r="P534" i="3"/>
  <c r="P532" i="3"/>
  <c r="F532" i="3"/>
  <c r="R532" i="3" s="1"/>
  <c r="P522" i="3"/>
  <c r="F522" i="3"/>
  <c r="R522" i="3" s="1"/>
  <c r="F459" i="3"/>
  <c r="R459" i="3" s="1"/>
  <c r="P459" i="3"/>
  <c r="F443" i="3"/>
  <c r="R443" i="3" s="1"/>
  <c r="P443" i="3"/>
  <c r="P380" i="3"/>
  <c r="F380" i="3"/>
  <c r="R380" i="3" s="1"/>
  <c r="F366" i="3"/>
  <c r="R366" i="3" s="1"/>
  <c r="P366" i="3"/>
  <c r="P299" i="3"/>
  <c r="F299" i="3"/>
  <c r="R299" i="3" s="1"/>
  <c r="F297" i="3"/>
  <c r="R297" i="3" s="1"/>
  <c r="P297" i="3"/>
  <c r="P449" i="3"/>
  <c r="P445" i="3"/>
  <c r="P305" i="3"/>
  <c r="P518" i="3"/>
  <c r="F374" i="3"/>
  <c r="R374" i="3" s="1"/>
  <c r="F295" i="3"/>
  <c r="R295" i="3" s="1"/>
  <c r="P526" i="3"/>
  <c r="P520" i="3"/>
  <c r="W149" i="3"/>
  <c r="V149" i="3"/>
  <c r="X149" i="3" s="1"/>
  <c r="W458" i="3"/>
  <c r="W371" i="3"/>
  <c r="V226" i="3"/>
  <c r="X226" i="3" s="1"/>
  <c r="W76" i="3"/>
  <c r="V516" i="3"/>
  <c r="X516" i="3" s="1"/>
  <c r="W373" i="3"/>
  <c r="V528" i="3"/>
  <c r="X528" i="3" s="1"/>
  <c r="W443" i="3"/>
  <c r="V523" i="3"/>
  <c r="X523" i="3" s="1"/>
  <c r="V229" i="3"/>
  <c r="X229" i="3" s="1"/>
  <c r="V595" i="3"/>
  <c r="X595" i="3" s="1"/>
  <c r="W604" i="3"/>
  <c r="V714" i="3"/>
  <c r="X714" i="3" s="1"/>
  <c r="V728" i="3"/>
  <c r="X728" i="3" s="1"/>
  <c r="V716" i="3"/>
  <c r="X716" i="3" s="1"/>
  <c r="W738" i="3"/>
  <c r="W698" i="3"/>
  <c r="V381" i="3"/>
  <c r="X381" i="3" s="1"/>
  <c r="W640" i="3"/>
  <c r="V732" i="3"/>
  <c r="X732" i="3" s="1"/>
  <c r="W459" i="3"/>
  <c r="V588" i="3"/>
  <c r="X588" i="3" s="1"/>
  <c r="W662" i="3"/>
  <c r="V293" i="3"/>
  <c r="X293" i="3" s="1"/>
  <c r="V306" i="3"/>
  <c r="X306" i="3" s="1"/>
  <c r="V736" i="3"/>
  <c r="X736" i="3" s="1"/>
  <c r="V72" i="3"/>
  <c r="X72" i="3" s="1"/>
  <c r="V290" i="3"/>
  <c r="X290" i="3" s="1"/>
  <c r="F177" i="4"/>
  <c r="E233" i="4"/>
  <c r="E201" i="4"/>
  <c r="F242" i="4"/>
  <c r="F210" i="4"/>
  <c r="F178" i="4"/>
  <c r="F92" i="4"/>
  <c r="G92" i="4" s="1"/>
  <c r="E87" i="4"/>
  <c r="F84" i="4"/>
  <c r="G84" i="4" s="1"/>
  <c r="E79" i="4"/>
  <c r="F76" i="4"/>
  <c r="G76" i="4" s="1"/>
  <c r="E71" i="4"/>
  <c r="F68" i="4"/>
  <c r="G68" i="4" s="1"/>
  <c r="E63" i="4"/>
  <c r="F60" i="4"/>
  <c r="G60" i="4" s="1"/>
  <c r="E55" i="4"/>
  <c r="F52" i="4"/>
  <c r="G52" i="4" s="1"/>
  <c r="E47" i="4"/>
  <c r="F44" i="4"/>
  <c r="G44" i="4" s="1"/>
  <c r="E39" i="4"/>
  <c r="F36" i="4"/>
  <c r="G36" i="4" s="1"/>
  <c r="E31" i="4"/>
  <c r="F28" i="4"/>
  <c r="G28" i="4" s="1"/>
  <c r="E23" i="4"/>
  <c r="E19" i="4"/>
  <c r="E13" i="4"/>
  <c r="F4" i="4"/>
  <c r="G4" i="4" s="1"/>
  <c r="E223" i="4"/>
  <c r="E191" i="4"/>
  <c r="F232" i="4"/>
  <c r="F200" i="4"/>
  <c r="E8" i="4"/>
  <c r="E2" i="4"/>
  <c r="E232" i="4"/>
  <c r="E216" i="4"/>
  <c r="E200" i="4"/>
  <c r="E184" i="4"/>
  <c r="F241" i="4"/>
  <c r="F225" i="4"/>
  <c r="F209" i="4"/>
  <c r="F193" i="4"/>
  <c r="W179" i="3"/>
  <c r="V144" i="3"/>
  <c r="X144" i="3" s="1"/>
  <c r="V349" i="3"/>
  <c r="X349" i="3" s="1"/>
  <c r="V623" i="3"/>
  <c r="X623" i="3" s="1"/>
  <c r="V715" i="3"/>
  <c r="X715" i="3" s="1"/>
  <c r="W699" i="3"/>
  <c r="W135" i="3"/>
  <c r="W171" i="3"/>
  <c r="W195" i="3"/>
  <c r="W211" i="3"/>
  <c r="V237" i="3"/>
  <c r="X237" i="3" s="1"/>
  <c r="V263" i="3"/>
  <c r="X263" i="3" s="1"/>
  <c r="V315" i="3"/>
  <c r="X315" i="3" s="1"/>
  <c r="V339" i="3"/>
  <c r="X339" i="3" s="1"/>
  <c r="W363" i="3"/>
  <c r="W403" i="3"/>
  <c r="W423" i="3"/>
  <c r="V489" i="3"/>
  <c r="X489" i="3" s="1"/>
  <c r="V511" i="3"/>
  <c r="X511" i="3" s="1"/>
  <c r="W635" i="3"/>
  <c r="W711" i="3"/>
  <c r="W487" i="3"/>
  <c r="V553" i="3"/>
  <c r="X553" i="3" s="1"/>
  <c r="V507" i="3"/>
  <c r="X507" i="3" s="1"/>
  <c r="V421" i="3"/>
  <c r="X421" i="3" s="1"/>
  <c r="V719" i="3"/>
  <c r="X719" i="3" s="1"/>
  <c r="W121" i="3"/>
  <c r="W167" i="3"/>
  <c r="V197" i="3"/>
  <c r="X197" i="3" s="1"/>
  <c r="V209" i="3"/>
  <c r="X209" i="3" s="1"/>
  <c r="V277" i="3"/>
  <c r="X277" i="3" s="1"/>
  <c r="W391" i="3"/>
  <c r="W429" i="3"/>
  <c r="W485" i="3"/>
  <c r="V493" i="3"/>
  <c r="X493" i="3" s="1"/>
  <c r="W627" i="3"/>
  <c r="V713" i="3"/>
  <c r="X713" i="3" s="1"/>
  <c r="V541" i="3"/>
  <c r="X541" i="3" s="1"/>
  <c r="V319" i="3"/>
  <c r="X319" i="3" s="1"/>
  <c r="W505" i="3"/>
  <c r="W267" i="3"/>
  <c r="V701" i="3"/>
  <c r="X701" i="3" s="1"/>
  <c r="V405" i="3"/>
  <c r="X405" i="3" s="1"/>
  <c r="V125" i="3"/>
  <c r="X125" i="3" s="1"/>
  <c r="V555" i="3"/>
  <c r="X555" i="3" s="1"/>
  <c r="V413" i="3"/>
  <c r="X413" i="3" s="1"/>
  <c r="W161" i="3"/>
  <c r="V515" i="3"/>
  <c r="X515" i="3" s="1"/>
  <c r="W515" i="3"/>
  <c r="W592" i="3"/>
  <c r="V592" i="3"/>
  <c r="X592" i="3" s="1"/>
  <c r="V718" i="3"/>
  <c r="X718" i="3" s="1"/>
  <c r="W718" i="3"/>
  <c r="W704" i="3"/>
  <c r="V704" i="3"/>
  <c r="X704" i="3" s="1"/>
  <c r="W702" i="3"/>
  <c r="V702" i="3"/>
  <c r="X702" i="3" s="1"/>
  <c r="W700" i="3"/>
  <c r="V700" i="3"/>
  <c r="X700" i="3" s="1"/>
  <c r="V696" i="3"/>
  <c r="X696" i="3" s="1"/>
  <c r="W696" i="3"/>
  <c r="V656" i="3"/>
  <c r="X656" i="3" s="1"/>
  <c r="W656" i="3"/>
  <c r="W580" i="3"/>
  <c r="V580" i="3"/>
  <c r="X580" i="3" s="1"/>
  <c r="W574" i="3"/>
  <c r="V574" i="3"/>
  <c r="X574" i="3" s="1"/>
  <c r="V190" i="3"/>
  <c r="X190" i="3" s="1"/>
  <c r="W190" i="3"/>
  <c r="V106" i="3"/>
  <c r="X106" i="3" s="1"/>
  <c r="W106" i="3"/>
  <c r="W94" i="3"/>
  <c r="V94" i="3"/>
  <c r="X94" i="3" s="1"/>
  <c r="W90" i="3"/>
  <c r="V90" i="3"/>
  <c r="X90" i="3" s="1"/>
  <c r="W697" i="3"/>
  <c r="V697" i="3"/>
  <c r="X697" i="3" s="1"/>
  <c r="W629" i="3"/>
  <c r="V629" i="3"/>
  <c r="X629" i="3" s="1"/>
  <c r="W569" i="3"/>
  <c r="V569" i="3"/>
  <c r="X569" i="3" s="1"/>
  <c r="W543" i="3"/>
  <c r="V543" i="3"/>
  <c r="X543" i="3" s="1"/>
  <c r="V499" i="3"/>
  <c r="X499" i="3" s="1"/>
  <c r="W499" i="3"/>
  <c r="V475" i="3"/>
  <c r="X475" i="3" s="1"/>
  <c r="W475" i="3"/>
  <c r="V467" i="3"/>
  <c r="X467" i="3" s="1"/>
  <c r="W467" i="3"/>
  <c r="W465" i="3"/>
  <c r="V465" i="3"/>
  <c r="X465" i="3" s="1"/>
  <c r="V439" i="3"/>
  <c r="X439" i="3" s="1"/>
  <c r="W439" i="3"/>
  <c r="W437" i="3"/>
  <c r="V437" i="3"/>
  <c r="X437" i="3" s="1"/>
  <c r="V431" i="3"/>
  <c r="X431" i="3" s="1"/>
  <c r="W431" i="3"/>
  <c r="W425" i="3"/>
  <c r="V425" i="3"/>
  <c r="X425" i="3" s="1"/>
  <c r="W417" i="3"/>
  <c r="V417" i="3"/>
  <c r="X417" i="3" s="1"/>
  <c r="W399" i="3"/>
  <c r="V399" i="3"/>
  <c r="X399" i="3" s="1"/>
  <c r="V393" i="3"/>
  <c r="X393" i="3" s="1"/>
  <c r="W393" i="3"/>
  <c r="V387" i="3"/>
  <c r="X387" i="3" s="1"/>
  <c r="W387" i="3"/>
  <c r="V361" i="3"/>
  <c r="X361" i="3" s="1"/>
  <c r="W361" i="3"/>
  <c r="V357" i="3"/>
  <c r="X357" i="3" s="1"/>
  <c r="W357" i="3"/>
  <c r="V343" i="3"/>
  <c r="X343" i="3" s="1"/>
  <c r="W343" i="3"/>
  <c r="V341" i="3"/>
  <c r="X341" i="3" s="1"/>
  <c r="W341" i="3"/>
  <c r="V323" i="3"/>
  <c r="X323" i="3" s="1"/>
  <c r="W323" i="3"/>
  <c r="W317" i="3"/>
  <c r="V317" i="3"/>
  <c r="X317" i="3" s="1"/>
  <c r="W311" i="3"/>
  <c r="V311" i="3"/>
  <c r="X311" i="3" s="1"/>
  <c r="W249" i="3"/>
  <c r="V249" i="3"/>
  <c r="X249" i="3" s="1"/>
  <c r="V243" i="3"/>
  <c r="X243" i="3" s="1"/>
  <c r="W243" i="3"/>
  <c r="V201" i="3"/>
  <c r="X201" i="3" s="1"/>
  <c r="W201" i="3"/>
  <c r="W187" i="3"/>
  <c r="V187" i="3"/>
  <c r="X187" i="3" s="1"/>
  <c r="V133" i="3"/>
  <c r="X133" i="3" s="1"/>
  <c r="W133" i="3"/>
  <c r="W131" i="3"/>
  <c r="V131" i="3"/>
  <c r="X131" i="3" s="1"/>
  <c r="V85" i="3"/>
  <c r="X85" i="3" s="1"/>
  <c r="W85" i="3"/>
  <c r="V367" i="3"/>
  <c r="X367" i="3" s="1"/>
  <c r="W575" i="3"/>
  <c r="V585" i="3"/>
  <c r="X585" i="3" s="1"/>
  <c r="V668" i="3"/>
  <c r="X668" i="3" s="1"/>
  <c r="V498" i="3"/>
  <c r="X498" i="3" s="1"/>
  <c r="V743" i="3"/>
  <c r="X743" i="3" s="1"/>
  <c r="W743" i="3"/>
  <c r="W294" i="3"/>
  <c r="V81" i="3"/>
  <c r="X81" i="3" s="1"/>
  <c r="V756" i="3"/>
  <c r="X756" i="3" s="1"/>
  <c r="V382" i="3"/>
  <c r="X382" i="3" s="1"/>
  <c r="W218" i="3"/>
  <c r="V218" i="3"/>
  <c r="X218" i="3" s="1"/>
  <c r="V674" i="3"/>
  <c r="X674" i="3" s="1"/>
  <c r="W674" i="3"/>
  <c r="W445" i="3"/>
  <c r="V445" i="3"/>
  <c r="X445" i="3" s="1"/>
  <c r="W606" i="3"/>
  <c r="V606" i="3"/>
  <c r="X606" i="3" s="1"/>
  <c r="V752" i="3"/>
  <c r="X752" i="3" s="1"/>
  <c r="W752" i="3"/>
  <c r="V298" i="3"/>
  <c r="X298" i="3" s="1"/>
  <c r="W298" i="3"/>
  <c r="V681" i="3"/>
  <c r="X681" i="3" s="1"/>
  <c r="W681" i="3"/>
  <c r="W758" i="3"/>
  <c r="V758" i="3"/>
  <c r="X758" i="3" s="1"/>
  <c r="V231" i="3"/>
  <c r="X231" i="3" s="1"/>
  <c r="W231" i="3"/>
  <c r="V748" i="3"/>
  <c r="X748" i="3" s="1"/>
  <c r="W748" i="3"/>
  <c r="V234" i="3"/>
  <c r="X234" i="3" s="1"/>
  <c r="V232" i="3"/>
  <c r="X232" i="3" s="1"/>
  <c r="V456" i="3"/>
  <c r="X456" i="3" s="1"/>
  <c r="V731" i="3"/>
  <c r="X731" i="3" s="1"/>
  <c r="V663" i="3"/>
  <c r="X663" i="3" s="1"/>
  <c r="V725" i="3"/>
  <c r="X725" i="3" s="1"/>
  <c r="W615" i="3"/>
  <c r="V693" i="3"/>
  <c r="X693" i="3" s="1"/>
  <c r="W619" i="3"/>
  <c r="V687" i="3"/>
  <c r="X687" i="3" s="1"/>
  <c r="R291" i="3"/>
  <c r="W79" i="3"/>
  <c r="V79" i="3"/>
  <c r="X79" i="3" s="1"/>
  <c r="V75" i="3"/>
  <c r="X75" i="3" s="1"/>
  <c r="W75" i="3"/>
  <c r="V71" i="3"/>
  <c r="X71" i="3" s="1"/>
  <c r="W71" i="3"/>
  <c r="V67" i="3"/>
  <c r="X67" i="3" s="1"/>
  <c r="W67" i="3"/>
  <c r="W155" i="3"/>
  <c r="V155" i="3"/>
  <c r="X155" i="3" s="1"/>
  <c r="W384" i="3"/>
  <c r="V384" i="3"/>
  <c r="X384" i="3" s="1"/>
  <c r="F678" i="3"/>
  <c r="R678" i="3" s="1"/>
  <c r="P678" i="3"/>
  <c r="F674" i="3"/>
  <c r="P674" i="3"/>
  <c r="F293" i="3"/>
  <c r="R293" i="3" s="1"/>
  <c r="P293" i="3"/>
  <c r="P230" i="3"/>
  <c r="F230" i="3"/>
  <c r="R230" i="3" s="1"/>
  <c r="F226" i="3"/>
  <c r="R226" i="3" s="1"/>
  <c r="P226" i="3"/>
  <c r="P224" i="3"/>
  <c r="F224" i="3"/>
  <c r="R224" i="3" s="1"/>
  <c r="W596" i="3"/>
  <c r="V447" i="3"/>
  <c r="X447" i="3" s="1"/>
  <c r="W230" i="3"/>
  <c r="W156" i="3"/>
  <c r="W365" i="3"/>
  <c r="W597" i="3"/>
  <c r="V221" i="3"/>
  <c r="X221" i="3" s="1"/>
  <c r="W153" i="3"/>
  <c r="P218" i="3"/>
  <c r="P220" i="3"/>
  <c r="W73" i="3"/>
  <c r="P228" i="3"/>
  <c r="W69" i="3"/>
  <c r="V83" i="3"/>
  <c r="X83" i="3" s="1"/>
  <c r="V74" i="3"/>
  <c r="X74" i="3" s="1"/>
  <c r="W74" i="3"/>
  <c r="W145" i="3"/>
  <c r="V145" i="3"/>
  <c r="X145" i="3" s="1"/>
  <c r="V368" i="3"/>
  <c r="X368" i="3" s="1"/>
  <c r="W368" i="3"/>
  <c r="V691" i="3"/>
  <c r="X691" i="3" s="1"/>
  <c r="W691" i="3"/>
  <c r="W685" i="3"/>
  <c r="V685" i="3"/>
  <c r="X685" i="3" s="1"/>
  <c r="W655" i="3"/>
  <c r="V655" i="3"/>
  <c r="X655" i="3" s="1"/>
  <c r="V647" i="3"/>
  <c r="X647" i="3" s="1"/>
  <c r="W647" i="3"/>
  <c r="W636" i="3"/>
  <c r="V636" i="3"/>
  <c r="X636" i="3" s="1"/>
  <c r="W577" i="3"/>
  <c r="V577" i="3"/>
  <c r="X577" i="3" s="1"/>
  <c r="V563" i="3"/>
  <c r="X563" i="3" s="1"/>
  <c r="W563" i="3"/>
  <c r="V561" i="3"/>
  <c r="X561" i="3" s="1"/>
  <c r="W561" i="3"/>
  <c r="V540" i="3"/>
  <c r="X540" i="3" s="1"/>
  <c r="W540" i="3"/>
  <c r="W476" i="3"/>
  <c r="V476" i="3"/>
  <c r="X476" i="3" s="1"/>
  <c r="W470" i="3"/>
  <c r="V470" i="3"/>
  <c r="X470" i="3" s="1"/>
  <c r="V359" i="3"/>
  <c r="X359" i="3" s="1"/>
  <c r="W359" i="3"/>
  <c r="W345" i="3"/>
  <c r="V345" i="3"/>
  <c r="X345" i="3" s="1"/>
  <c r="V329" i="3"/>
  <c r="X329" i="3" s="1"/>
  <c r="W329" i="3"/>
  <c r="V325" i="3"/>
  <c r="X325" i="3" s="1"/>
  <c r="W325" i="3"/>
  <c r="V321" i="3"/>
  <c r="X321" i="3" s="1"/>
  <c r="W321" i="3"/>
  <c r="V287" i="3"/>
  <c r="X287" i="3" s="1"/>
  <c r="W287" i="3"/>
  <c r="W275" i="3"/>
  <c r="V275" i="3"/>
  <c r="X275" i="3" s="1"/>
  <c r="V273" i="3"/>
  <c r="X273" i="3" s="1"/>
  <c r="W273" i="3"/>
  <c r="W245" i="3"/>
  <c r="V245" i="3"/>
  <c r="X245" i="3" s="1"/>
  <c r="V200" i="3"/>
  <c r="X200" i="3" s="1"/>
  <c r="W200" i="3"/>
  <c r="V168" i="3"/>
  <c r="X168" i="3" s="1"/>
  <c r="W168" i="3"/>
  <c r="V164" i="3"/>
  <c r="X164" i="3" s="1"/>
  <c r="W164" i="3"/>
  <c r="V138" i="3"/>
  <c r="X138" i="3" s="1"/>
  <c r="W138" i="3"/>
  <c r="V132" i="3"/>
  <c r="X132" i="3" s="1"/>
  <c r="W132" i="3"/>
  <c r="V130" i="3"/>
  <c r="X130" i="3" s="1"/>
  <c r="W130" i="3"/>
  <c r="V128" i="3"/>
  <c r="X128" i="3" s="1"/>
  <c r="W128" i="3"/>
  <c r="W118" i="3"/>
  <c r="V118" i="3"/>
  <c r="X118" i="3" s="1"/>
  <c r="V116" i="3"/>
  <c r="X116" i="3" s="1"/>
  <c r="W116" i="3"/>
  <c r="V113" i="3"/>
  <c r="X113" i="3" s="1"/>
  <c r="W113" i="3"/>
  <c r="V143" i="3"/>
  <c r="X143" i="3" s="1"/>
  <c r="W143" i="3"/>
  <c r="V147" i="3"/>
  <c r="X147" i="3" s="1"/>
  <c r="W147" i="3"/>
  <c r="V217" i="3"/>
  <c r="X217" i="3" s="1"/>
  <c r="W217" i="3"/>
  <c r="V222" i="3"/>
  <c r="X222" i="3" s="1"/>
  <c r="W222" i="3"/>
  <c r="V223" i="3"/>
  <c r="X223" i="3" s="1"/>
  <c r="W223" i="3"/>
  <c r="W309" i="3"/>
  <c r="V309" i="3"/>
  <c r="X309" i="3" s="1"/>
  <c r="V366" i="3"/>
  <c r="X366" i="3" s="1"/>
  <c r="W366" i="3"/>
  <c r="W375" i="3"/>
  <c r="V375" i="3"/>
  <c r="X375" i="3" s="1"/>
  <c r="V440" i="3"/>
  <c r="X440" i="3" s="1"/>
  <c r="W440" i="3"/>
  <c r="V441" i="3"/>
  <c r="X441" i="3" s="1"/>
  <c r="W441" i="3"/>
  <c r="V448" i="3"/>
  <c r="X448" i="3" s="1"/>
  <c r="W448" i="3"/>
  <c r="W449" i="3"/>
  <c r="V449" i="3"/>
  <c r="X449" i="3" s="1"/>
  <c r="W454" i="3"/>
  <c r="V454" i="3"/>
  <c r="X454" i="3" s="1"/>
  <c r="V518" i="3"/>
  <c r="X518" i="3" s="1"/>
  <c r="W518" i="3"/>
  <c r="W530" i="3"/>
  <c r="V530" i="3"/>
  <c r="X530" i="3" s="1"/>
  <c r="W590" i="3"/>
  <c r="V590" i="3"/>
  <c r="X590" i="3" s="1"/>
  <c r="W744" i="3"/>
  <c r="V744" i="3"/>
  <c r="X744" i="3" s="1"/>
  <c r="W755" i="3"/>
  <c r="V755" i="3"/>
  <c r="X755" i="3" s="1"/>
  <c r="V759" i="3"/>
  <c r="X759" i="3" s="1"/>
  <c r="W759" i="3"/>
  <c r="V737" i="3"/>
  <c r="X737" i="3" s="1"/>
  <c r="W737" i="3"/>
  <c r="W694" i="3"/>
  <c r="V694" i="3"/>
  <c r="X694" i="3" s="1"/>
  <c r="W692" i="3"/>
  <c r="V692" i="3"/>
  <c r="X692" i="3" s="1"/>
  <c r="W658" i="3"/>
  <c r="V658" i="3"/>
  <c r="X658" i="3" s="1"/>
  <c r="V650" i="3"/>
  <c r="X650" i="3" s="1"/>
  <c r="W650" i="3"/>
  <c r="V642" i="3"/>
  <c r="X642" i="3" s="1"/>
  <c r="W642" i="3"/>
  <c r="V625" i="3"/>
  <c r="X625" i="3" s="1"/>
  <c r="W625" i="3"/>
  <c r="V618" i="3"/>
  <c r="X618" i="3" s="1"/>
  <c r="W618" i="3"/>
  <c r="W586" i="3"/>
  <c r="V586" i="3"/>
  <c r="X586" i="3" s="1"/>
  <c r="W564" i="3"/>
  <c r="V564" i="3"/>
  <c r="X564" i="3" s="1"/>
  <c r="V545" i="3"/>
  <c r="X545" i="3" s="1"/>
  <c r="W545" i="3"/>
  <c r="V514" i="3"/>
  <c r="X514" i="3" s="1"/>
  <c r="W514" i="3"/>
  <c r="V506" i="3"/>
  <c r="X506" i="3" s="1"/>
  <c r="W506" i="3"/>
  <c r="W504" i="3"/>
  <c r="V504" i="3"/>
  <c r="X504" i="3" s="1"/>
  <c r="V492" i="3"/>
  <c r="X492" i="3" s="1"/>
  <c r="W492" i="3"/>
  <c r="V488" i="3"/>
  <c r="X488" i="3" s="1"/>
  <c r="W488" i="3"/>
  <c r="V486" i="3"/>
  <c r="X486" i="3" s="1"/>
  <c r="W486" i="3"/>
  <c r="V434" i="3"/>
  <c r="X434" i="3" s="1"/>
  <c r="W434" i="3"/>
  <c r="V395" i="3"/>
  <c r="X395" i="3" s="1"/>
  <c r="W395" i="3"/>
  <c r="W356" i="3"/>
  <c r="V356" i="3"/>
  <c r="X356" i="3" s="1"/>
  <c r="W336" i="3"/>
  <c r="V336" i="3"/>
  <c r="X336" i="3" s="1"/>
  <c r="V322" i="3"/>
  <c r="X322" i="3" s="1"/>
  <c r="W322" i="3"/>
  <c r="V257" i="3"/>
  <c r="X257" i="3" s="1"/>
  <c r="W257" i="3"/>
  <c r="W255" i="3"/>
  <c r="V255" i="3"/>
  <c r="X255" i="3" s="1"/>
  <c r="V247" i="3"/>
  <c r="X247" i="3" s="1"/>
  <c r="W247" i="3"/>
  <c r="W241" i="3"/>
  <c r="V241" i="3"/>
  <c r="X241" i="3" s="1"/>
  <c r="V163" i="3"/>
  <c r="X163" i="3" s="1"/>
  <c r="W163" i="3"/>
  <c r="V103" i="3"/>
  <c r="X103" i="3" s="1"/>
  <c r="W103" i="3"/>
  <c r="V101" i="3"/>
  <c r="X101" i="3" s="1"/>
  <c r="W101" i="3"/>
  <c r="V95" i="3"/>
  <c r="X95" i="3" s="1"/>
  <c r="W95" i="3"/>
  <c r="V91" i="3"/>
  <c r="X91" i="3" s="1"/>
  <c r="W91" i="3"/>
  <c r="W87" i="3"/>
  <c r="V87" i="3"/>
  <c r="X87" i="3" s="1"/>
  <c r="F175" i="4"/>
  <c r="F179" i="4"/>
  <c r="F183" i="4"/>
  <c r="F187" i="4"/>
  <c r="F191" i="4"/>
  <c r="F195" i="4"/>
  <c r="F199" i="4"/>
  <c r="F203" i="4"/>
  <c r="F207" i="4"/>
  <c r="F211" i="4"/>
  <c r="F215" i="4"/>
  <c r="F219" i="4"/>
  <c r="F223" i="4"/>
  <c r="F227" i="4"/>
  <c r="F231" i="4"/>
  <c r="F235" i="4"/>
  <c r="F239" i="4"/>
  <c r="F243" i="4"/>
  <c r="F247" i="4"/>
  <c r="E178" i="4"/>
  <c r="E182" i="4"/>
  <c r="E186" i="4"/>
  <c r="E190" i="4"/>
  <c r="E194" i="4"/>
  <c r="E198" i="4"/>
  <c r="E202" i="4"/>
  <c r="E206" i="4"/>
  <c r="E210" i="4"/>
  <c r="E214" i="4"/>
  <c r="E218" i="4"/>
  <c r="E222" i="4"/>
  <c r="E226" i="4"/>
  <c r="E230" i="4"/>
  <c r="E234" i="4"/>
  <c r="E238" i="4"/>
  <c r="E242" i="4"/>
  <c r="E246" i="4"/>
  <c r="F3" i="4"/>
  <c r="G3" i="4" s="1"/>
  <c r="E4" i="4"/>
  <c r="E6" i="4"/>
  <c r="F9" i="4"/>
  <c r="G9" i="4" s="1"/>
  <c r="F180" i="4"/>
  <c r="F188" i="4"/>
  <c r="F196" i="4"/>
  <c r="F204" i="4"/>
  <c r="F212" i="4"/>
  <c r="F220" i="4"/>
  <c r="F228" i="4"/>
  <c r="F236" i="4"/>
  <c r="F244" i="4"/>
  <c r="E179" i="4"/>
  <c r="E187" i="4"/>
  <c r="E195" i="4"/>
  <c r="E203" i="4"/>
  <c r="E211" i="4"/>
  <c r="E219" i="4"/>
  <c r="E227" i="4"/>
  <c r="E235" i="4"/>
  <c r="E243" i="4"/>
  <c r="E3" i="4"/>
  <c r="E7" i="4"/>
  <c r="F12" i="4"/>
  <c r="G12" i="4" s="1"/>
  <c r="F14" i="4"/>
  <c r="G14" i="4" s="1"/>
  <c r="E15" i="4"/>
  <c r="E17" i="4"/>
  <c r="F20" i="4"/>
  <c r="G20" i="4" s="1"/>
  <c r="P159" i="3"/>
  <c r="F159" i="3"/>
  <c r="R159" i="3" s="1"/>
  <c r="F153" i="3"/>
  <c r="R153" i="3" s="1"/>
  <c r="P153" i="3"/>
  <c r="F594" i="3"/>
  <c r="R594" i="3" s="1"/>
  <c r="P594" i="3"/>
  <c r="P515" i="3"/>
  <c r="F515" i="3"/>
  <c r="R515" i="3" s="1"/>
  <c r="P533" i="3"/>
  <c r="F533" i="3"/>
  <c r="R533" i="3" s="1"/>
  <c r="P531" i="3"/>
  <c r="F531" i="3"/>
  <c r="R531" i="3" s="1"/>
  <c r="P529" i="3"/>
  <c r="F529" i="3"/>
  <c r="R529" i="3" s="1"/>
  <c r="F525" i="3"/>
  <c r="R525" i="3" s="1"/>
  <c r="P525" i="3"/>
  <c r="P523" i="3"/>
  <c r="F523" i="3"/>
  <c r="R523" i="3" s="1"/>
  <c r="P521" i="3"/>
  <c r="F521" i="3"/>
  <c r="R521" i="3" s="1"/>
  <c r="F519" i="3"/>
  <c r="R519" i="3" s="1"/>
  <c r="P519" i="3"/>
  <c r="E164" i="4"/>
  <c r="E148" i="4"/>
  <c r="F137" i="4"/>
  <c r="G137" i="4" s="1"/>
  <c r="F121" i="4"/>
  <c r="G121" i="4" s="1"/>
  <c r="E100" i="4"/>
  <c r="E156" i="4"/>
  <c r="E140" i="4"/>
  <c r="F129" i="4"/>
  <c r="G129" i="4" s="1"/>
  <c r="F113" i="4"/>
  <c r="G113" i="4" s="1"/>
  <c r="E168" i="4"/>
  <c r="E160" i="4"/>
  <c r="F157" i="4"/>
  <c r="G157" i="4" s="1"/>
  <c r="F149" i="4"/>
  <c r="G149" i="4" s="1"/>
  <c r="E136" i="4"/>
  <c r="E128" i="4"/>
  <c r="F125" i="4"/>
  <c r="G125" i="4" s="1"/>
  <c r="F117" i="4"/>
  <c r="G117" i="4" s="1"/>
  <c r="E104" i="4"/>
  <c r="E96" i="4"/>
  <c r="F171" i="4"/>
  <c r="G171" i="4" s="1"/>
  <c r="E166" i="4"/>
  <c r="E162" i="4"/>
  <c r="F159" i="4"/>
  <c r="G159" i="4" s="1"/>
  <c r="F155" i="4"/>
  <c r="G155" i="4" s="1"/>
  <c r="E150" i="4"/>
  <c r="E146" i="4"/>
  <c r="F143" i="4"/>
  <c r="G143" i="4" s="1"/>
  <c r="F139" i="4"/>
  <c r="G139" i="4" s="1"/>
  <c r="E134" i="4"/>
  <c r="E130" i="4"/>
  <c r="F127" i="4"/>
  <c r="G127" i="4" s="1"/>
  <c r="F123" i="4"/>
  <c r="G123" i="4" s="1"/>
  <c r="E118" i="4"/>
  <c r="E114" i="4"/>
  <c r="F111" i="4"/>
  <c r="G111" i="4" s="1"/>
  <c r="F107" i="4"/>
  <c r="G107" i="4" s="1"/>
  <c r="E102" i="4"/>
  <c r="E98" i="4"/>
  <c r="F95" i="4"/>
  <c r="G95" i="4" s="1"/>
  <c r="F93" i="4"/>
  <c r="G93" i="4" s="1"/>
  <c r="F89" i="4"/>
  <c r="G89" i="4" s="1"/>
  <c r="E84" i="4"/>
  <c r="E80" i="4"/>
  <c r="F77" i="4"/>
  <c r="G77" i="4" s="1"/>
  <c r="F73" i="4"/>
  <c r="G73" i="4" s="1"/>
  <c r="E68" i="4"/>
  <c r="E64" i="4"/>
  <c r="F61" i="4"/>
  <c r="G61" i="4" s="1"/>
  <c r="F57" i="4"/>
  <c r="G57" i="4" s="1"/>
  <c r="E52" i="4"/>
  <c r="E48" i="4"/>
  <c r="F45" i="4"/>
  <c r="G45" i="4" s="1"/>
  <c r="F41" i="4"/>
  <c r="G41" i="4" s="1"/>
  <c r="E36" i="4"/>
  <c r="E32" i="4"/>
  <c r="F29" i="4"/>
  <c r="G29" i="4" s="1"/>
  <c r="F25" i="4"/>
  <c r="G25" i="4" s="1"/>
  <c r="E20" i="4"/>
  <c r="E16" i="4"/>
  <c r="F13" i="4"/>
  <c r="G13" i="4" s="1"/>
  <c r="E9" i="4"/>
  <c r="F6" i="4"/>
  <c r="G6" i="4" s="1"/>
  <c r="E237" i="4"/>
  <c r="E221" i="4"/>
  <c r="E205" i="4"/>
  <c r="E189" i="4"/>
  <c r="F246" i="4"/>
  <c r="F230" i="4"/>
  <c r="F214" i="4"/>
  <c r="F198" i="4"/>
  <c r="F182" i="4"/>
  <c r="F174" i="4"/>
  <c r="G174" i="4" s="1"/>
  <c r="F172" i="4"/>
  <c r="G172" i="4" s="1"/>
  <c r="E169" i="4"/>
  <c r="E167" i="4"/>
  <c r="F166" i="4"/>
  <c r="G166" i="4" s="1"/>
  <c r="F164" i="4"/>
  <c r="G164" i="4" s="1"/>
  <c r="E161" i="4"/>
  <c r="E159" i="4"/>
  <c r="F158" i="4"/>
  <c r="G158" i="4" s="1"/>
  <c r="F156" i="4"/>
  <c r="G156" i="4" s="1"/>
  <c r="E153" i="4"/>
  <c r="E151" i="4"/>
  <c r="F150" i="4"/>
  <c r="G150" i="4" s="1"/>
  <c r="F148" i="4"/>
  <c r="G148" i="4" s="1"/>
  <c r="E145" i="4"/>
  <c r="E143" i="4"/>
  <c r="F142" i="4"/>
  <c r="G142" i="4" s="1"/>
  <c r="F140" i="4"/>
  <c r="G140" i="4" s="1"/>
  <c r="E137" i="4"/>
  <c r="E135" i="4"/>
  <c r="F134" i="4"/>
  <c r="G134" i="4" s="1"/>
  <c r="F132" i="4"/>
  <c r="G132" i="4" s="1"/>
  <c r="E129" i="4"/>
  <c r="E127" i="4"/>
  <c r="F126" i="4"/>
  <c r="G126" i="4" s="1"/>
  <c r="F124" i="4"/>
  <c r="G124" i="4" s="1"/>
  <c r="E121" i="4"/>
  <c r="E119" i="4"/>
  <c r="F118" i="4"/>
  <c r="G118" i="4" s="1"/>
  <c r="F116" i="4"/>
  <c r="G116" i="4" s="1"/>
  <c r="E113" i="4"/>
  <c r="E111" i="4"/>
  <c r="F110" i="4"/>
  <c r="G110" i="4" s="1"/>
  <c r="F108" i="4"/>
  <c r="G108" i="4" s="1"/>
  <c r="E105" i="4"/>
  <c r="E103" i="4"/>
  <c r="F102" i="4"/>
  <c r="G102" i="4" s="1"/>
  <c r="F100" i="4"/>
  <c r="G100" i="4" s="1"/>
  <c r="F98" i="4"/>
  <c r="G98" i="4" s="1"/>
  <c r="E95" i="4"/>
  <c r="E90" i="4"/>
  <c r="E86" i="4"/>
  <c r="F83" i="4"/>
  <c r="G83" i="4" s="1"/>
  <c r="F79" i="4"/>
  <c r="G79" i="4" s="1"/>
  <c r="E74" i="4"/>
  <c r="E70" i="4"/>
  <c r="F67" i="4"/>
  <c r="G67" i="4" s="1"/>
  <c r="F63" i="4"/>
  <c r="G63" i="4" s="1"/>
  <c r="E58" i="4"/>
  <c r="E54" i="4"/>
  <c r="F51" i="4"/>
  <c r="G51" i="4" s="1"/>
  <c r="F47" i="4"/>
  <c r="G47" i="4" s="1"/>
  <c r="E42" i="4"/>
  <c r="E38" i="4"/>
  <c r="F35" i="4"/>
  <c r="G35" i="4" s="1"/>
  <c r="F31" i="4"/>
  <c r="G31" i="4" s="1"/>
  <c r="E26" i="4"/>
  <c r="E22" i="4"/>
  <c r="F19" i="4"/>
  <c r="G19" i="4" s="1"/>
  <c r="F15" i="4"/>
  <c r="G15" i="4" s="1"/>
  <c r="E10" i="4"/>
  <c r="E241" i="4"/>
  <c r="E225" i="4"/>
  <c r="E209" i="4"/>
  <c r="E193" i="4"/>
  <c r="E177" i="4"/>
  <c r="F234" i="4"/>
  <c r="F218" i="4"/>
  <c r="F202" i="4"/>
  <c r="F186" i="4"/>
  <c r="E93" i="4"/>
  <c r="E91" i="4"/>
  <c r="F90" i="4"/>
  <c r="G90" i="4" s="1"/>
  <c r="F88" i="4"/>
  <c r="G88" i="4" s="1"/>
  <c r="E85" i="4"/>
  <c r="E83" i="4"/>
  <c r="F82" i="4"/>
  <c r="G82" i="4" s="1"/>
  <c r="F80" i="4"/>
  <c r="G80" i="4" s="1"/>
  <c r="E77" i="4"/>
  <c r="E75" i="4"/>
  <c r="F74" i="4"/>
  <c r="G74" i="4" s="1"/>
  <c r="F72" i="4"/>
  <c r="G72" i="4" s="1"/>
  <c r="E69" i="4"/>
  <c r="E67" i="4"/>
  <c r="F66" i="4"/>
  <c r="G66" i="4" s="1"/>
  <c r="F64" i="4"/>
  <c r="G64" i="4" s="1"/>
  <c r="E61" i="4"/>
  <c r="E59" i="4"/>
  <c r="F58" i="4"/>
  <c r="G58" i="4" s="1"/>
  <c r="F56" i="4"/>
  <c r="G56" i="4" s="1"/>
  <c r="E53" i="4"/>
  <c r="E51" i="4"/>
  <c r="F50" i="4"/>
  <c r="G50" i="4" s="1"/>
  <c r="F48" i="4"/>
  <c r="G48" i="4" s="1"/>
  <c r="E45" i="4"/>
  <c r="E43" i="4"/>
  <c r="F42" i="4"/>
  <c r="G42" i="4" s="1"/>
  <c r="F40" i="4"/>
  <c r="G40" i="4" s="1"/>
  <c r="E37" i="4"/>
  <c r="E35" i="4"/>
  <c r="F34" i="4"/>
  <c r="G34" i="4" s="1"/>
  <c r="F32" i="4"/>
  <c r="G32" i="4" s="1"/>
  <c r="E29" i="4"/>
  <c r="E27" i="4"/>
  <c r="F26" i="4"/>
  <c r="G26" i="4" s="1"/>
  <c r="F24" i="4"/>
  <c r="G24" i="4" s="1"/>
  <c r="E21" i="4"/>
  <c r="F18" i="4"/>
  <c r="G18" i="4" s="1"/>
  <c r="E11" i="4"/>
  <c r="F8" i="4"/>
  <c r="G8" i="4" s="1"/>
  <c r="E247" i="4"/>
  <c r="E231" i="4"/>
  <c r="E215" i="4"/>
  <c r="E199" i="4"/>
  <c r="E183" i="4"/>
  <c r="F240" i="4"/>
  <c r="F224" i="4"/>
  <c r="F208" i="4"/>
  <c r="F192" i="4"/>
  <c r="F176" i="4"/>
  <c r="F7" i="4"/>
  <c r="G7" i="4" s="1"/>
  <c r="E244" i="4"/>
  <c r="E236" i="4"/>
  <c r="E228" i="4"/>
  <c r="E220" i="4"/>
  <c r="E212" i="4"/>
  <c r="E204" i="4"/>
  <c r="E196" i="4"/>
  <c r="E188" i="4"/>
  <c r="E180" i="4"/>
  <c r="F245" i="4"/>
  <c r="F237" i="4"/>
  <c r="F229" i="4"/>
  <c r="F221" i="4"/>
  <c r="F213" i="4"/>
  <c r="F205" i="4"/>
  <c r="F197" i="4"/>
  <c r="F189" i="4"/>
  <c r="F181" i="4"/>
  <c r="V124" i="3"/>
  <c r="X124" i="3" s="1"/>
  <c r="W684" i="3"/>
  <c r="W380" i="3"/>
  <c r="V370" i="3"/>
  <c r="X370" i="3" s="1"/>
  <c r="W296" i="3"/>
  <c r="V148" i="3"/>
  <c r="X148" i="3" s="1"/>
  <c r="V142" i="3"/>
  <c r="X142" i="3" s="1"/>
  <c r="W529" i="3"/>
  <c r="W524" i="3"/>
  <c r="V455" i="3"/>
  <c r="X455" i="3" s="1"/>
  <c r="W304" i="3"/>
  <c r="V291" i="3"/>
  <c r="X291" i="3" s="1"/>
  <c r="V438" i="3"/>
  <c r="X438" i="3" s="1"/>
  <c r="W664" i="3"/>
  <c r="V122" i="3"/>
  <c r="X122" i="3" s="1"/>
  <c r="W160" i="3"/>
  <c r="W358" i="3"/>
  <c r="V362" i="3"/>
  <c r="X362" i="3" s="1"/>
  <c r="W471" i="3"/>
  <c r="W480" i="3"/>
  <c r="V227" i="3"/>
  <c r="X227" i="3" s="1"/>
  <c r="W169" i="3"/>
  <c r="V185" i="3"/>
  <c r="X185" i="3" s="1"/>
  <c r="W239" i="3"/>
  <c r="W265" i="3"/>
  <c r="V289" i="3"/>
  <c r="X289" i="3" s="1"/>
  <c r="V426" i="3"/>
  <c r="X426" i="3" s="1"/>
  <c r="W436" i="3"/>
  <c r="V510" i="3"/>
  <c r="X510" i="3" s="1"/>
  <c r="W512" i="3"/>
  <c r="W654" i="3"/>
  <c r="W690" i="3"/>
  <c r="V517" i="3"/>
  <c r="X517" i="3" s="1"/>
  <c r="V305" i="3"/>
  <c r="X305" i="3" s="1"/>
  <c r="V428" i="3"/>
  <c r="X428" i="3" s="1"/>
  <c r="V210" i="3"/>
  <c r="X210" i="3" s="1"/>
  <c r="V591" i="3"/>
  <c r="X591" i="3" s="1"/>
  <c r="V330" i="3"/>
  <c r="X330" i="3" s="1"/>
  <c r="V464" i="3"/>
  <c r="X464" i="3" s="1"/>
  <c r="W730" i="3"/>
  <c r="W324" i="3"/>
  <c r="V379" i="3"/>
  <c r="X379" i="3" s="1"/>
  <c r="V157" i="3"/>
  <c r="X157" i="3" s="1"/>
  <c r="W474" i="3"/>
  <c r="W253" i="3"/>
  <c r="V269" i="3"/>
  <c r="X269" i="3" s="1"/>
  <c r="W750" i="3"/>
  <c r="W127" i="3"/>
  <c r="W271" i="3"/>
  <c r="W477" i="3"/>
  <c r="W539" i="3"/>
  <c r="V279" i="3"/>
  <c r="X279" i="3" s="1"/>
  <c r="V314" i="3"/>
  <c r="X314" i="3" s="1"/>
  <c r="V594" i="3"/>
  <c r="X594" i="3" s="1"/>
  <c r="W594" i="3"/>
  <c r="V601" i="3"/>
  <c r="X601" i="3" s="1"/>
  <c r="W601" i="3"/>
  <c r="W609" i="3"/>
  <c r="V609" i="3"/>
  <c r="X609" i="3" s="1"/>
  <c r="W667" i="3"/>
  <c r="V667" i="3"/>
  <c r="X667" i="3" s="1"/>
  <c r="W679" i="3"/>
  <c r="V679" i="3"/>
  <c r="X679" i="3" s="1"/>
  <c r="S65" i="3"/>
  <c r="G65" i="3" s="1"/>
  <c r="V158" i="3"/>
  <c r="X158" i="3" s="1"/>
  <c r="W158" i="3"/>
  <c r="W661" i="3"/>
  <c r="V661" i="3"/>
  <c r="X661" i="3" s="1"/>
  <c r="W641" i="3"/>
  <c r="V641" i="3"/>
  <c r="X641" i="3" s="1"/>
  <c r="W503" i="3"/>
  <c r="V503" i="3"/>
  <c r="X503" i="3" s="1"/>
  <c r="W497" i="3"/>
  <c r="V497" i="3"/>
  <c r="X497" i="3" s="1"/>
  <c r="W355" i="3"/>
  <c r="V355" i="3"/>
  <c r="X355" i="3" s="1"/>
  <c r="W327" i="3"/>
  <c r="V327" i="3"/>
  <c r="X327" i="3" s="1"/>
  <c r="W140" i="3"/>
  <c r="V140" i="3"/>
  <c r="X140" i="3" s="1"/>
  <c r="W152" i="3"/>
  <c r="V152" i="3"/>
  <c r="X152" i="3" s="1"/>
  <c r="W683" i="3"/>
  <c r="V469" i="3"/>
  <c r="X469" i="3" s="1"/>
  <c r="V283" i="3"/>
  <c r="X283" i="3" s="1"/>
  <c r="W747" i="3"/>
  <c r="W66" i="3"/>
  <c r="W745" i="3"/>
  <c r="W388" i="3"/>
  <c r="W77" i="3"/>
  <c r="W141" i="3"/>
  <c r="W374" i="3"/>
  <c r="V372" i="3"/>
  <c r="X372" i="3" s="1"/>
  <c r="V637" i="3"/>
  <c r="X637" i="3" s="1"/>
  <c r="W297" i="3"/>
  <c r="W599" i="3"/>
  <c r="W159" i="3"/>
  <c r="W285" i="3"/>
  <c r="V645" i="3"/>
  <c r="X645" i="3" s="1"/>
  <c r="V584" i="3"/>
  <c r="X584" i="3" s="1"/>
  <c r="V337" i="3"/>
  <c r="X337" i="3" s="1"/>
  <c r="W220" i="3"/>
  <c r="V150" i="3"/>
  <c r="X150" i="3" s="1"/>
  <c r="V129" i="3"/>
  <c r="X129" i="3" s="1"/>
  <c r="W207" i="3"/>
  <c r="T65" i="3"/>
  <c r="R142" i="3"/>
  <c r="F145" i="3"/>
  <c r="P145" i="3"/>
  <c r="P148" i="3"/>
  <c r="F148" i="3"/>
  <c r="R148" i="3" s="1"/>
  <c r="F83" i="3"/>
  <c r="R83" i="3" s="1"/>
  <c r="P83" i="3"/>
  <c r="F72" i="3"/>
  <c r="R72" i="3" s="1"/>
  <c r="P72" i="3"/>
  <c r="P70" i="3"/>
  <c r="F70" i="3"/>
  <c r="R70" i="3" s="1"/>
  <c r="P758" i="3"/>
  <c r="F758" i="3"/>
  <c r="R758" i="3" s="1"/>
  <c r="F748" i="3"/>
  <c r="P748" i="3"/>
  <c r="F759" i="3"/>
  <c r="R759" i="3" s="1"/>
  <c r="P759" i="3"/>
  <c r="F609" i="3"/>
  <c r="R609" i="3" s="1"/>
  <c r="P609" i="3"/>
  <c r="F517" i="3"/>
  <c r="P517" i="3"/>
  <c r="F440" i="3"/>
  <c r="P440" i="3"/>
  <c r="F452" i="3"/>
  <c r="R452" i="3" s="1"/>
  <c r="P452" i="3"/>
  <c r="F442" i="3"/>
  <c r="R442" i="3" s="1"/>
  <c r="P442" i="3"/>
  <c r="P376" i="3"/>
  <c r="F376" i="3"/>
  <c r="R376" i="3" s="1"/>
  <c r="F368" i="3"/>
  <c r="P368" i="3"/>
  <c r="F222" i="3"/>
  <c r="P222" i="3"/>
  <c r="F158" i="3"/>
  <c r="R158" i="3" s="1"/>
  <c r="P158" i="3"/>
  <c r="P147" i="3"/>
  <c r="F147" i="3"/>
  <c r="R147" i="3" s="1"/>
  <c r="P82" i="3"/>
  <c r="F82" i="3"/>
  <c r="R82" i="3" s="1"/>
  <c r="F80" i="3"/>
  <c r="R80" i="3" s="1"/>
  <c r="P80" i="3"/>
  <c r="P76" i="3"/>
  <c r="F76" i="3"/>
  <c r="R76" i="3" s="1"/>
  <c r="F68" i="3"/>
  <c r="P68" i="3"/>
  <c r="P591" i="3"/>
  <c r="F591" i="3"/>
  <c r="F458" i="3"/>
  <c r="R458" i="3" s="1"/>
  <c r="P458" i="3"/>
  <c r="P447" i="3"/>
  <c r="F447" i="3"/>
  <c r="R447" i="3" s="1"/>
  <c r="R84" i="3" l="1"/>
  <c r="B27" i="3" a="1"/>
  <c r="B27" i="3" s="1"/>
  <c r="B26" i="3" a="1"/>
  <c r="B26" i="3" s="1"/>
  <c r="B23" i="3" a="1"/>
  <c r="B23" i="3" s="1"/>
  <c r="B35" i="3" a="1"/>
  <c r="B35" i="3" s="1"/>
  <c r="B33" i="3" a="1"/>
  <c r="B33" i="3" s="1"/>
  <c r="B31" i="3" a="1"/>
  <c r="B31" i="3" s="1"/>
  <c r="B29" i="3" a="1"/>
  <c r="B29" i="3" s="1"/>
  <c r="B25" i="3" a="1"/>
  <c r="B25" i="3" s="1"/>
  <c r="B36" i="3" a="1"/>
  <c r="B36" i="3" s="1"/>
  <c r="B34" i="3" a="1"/>
  <c r="B34" i="3" s="1"/>
  <c r="B32" i="3" a="1"/>
  <c r="B32" i="3" s="1"/>
  <c r="B30" i="3" a="1"/>
  <c r="B30" i="3" s="1"/>
  <c r="B28" i="3" a="1"/>
  <c r="B28" i="3" s="1"/>
  <c r="B24" i="3" a="1"/>
  <c r="B24" i="3" s="1"/>
  <c r="B259" i="3" a="1"/>
  <c r="B259" i="3" s="1"/>
  <c r="B248" i="3" a="1"/>
  <c r="B248" i="3" s="1"/>
  <c r="R140" i="3"/>
  <c r="B100" i="3" a="1"/>
  <c r="B100" i="3" s="1"/>
  <c r="B102" i="3" a="1"/>
  <c r="B102" i="3" s="1"/>
  <c r="B104" i="3" a="1"/>
  <c r="B104" i="3" s="1"/>
  <c r="B106" i="3" a="1"/>
  <c r="B106" i="3" s="1"/>
  <c r="B108" i="3" a="1"/>
  <c r="B108" i="3" s="1"/>
  <c r="B110" i="3" a="1"/>
  <c r="B110" i="3" s="1"/>
  <c r="B98" i="3" a="1"/>
  <c r="B98" i="3" s="1"/>
  <c r="B99" i="3" a="1"/>
  <c r="B99" i="3" s="1"/>
  <c r="B101" i="3" a="1"/>
  <c r="B101" i="3" s="1"/>
  <c r="B103" i="3" a="1"/>
  <c r="B103" i="3" s="1"/>
  <c r="B105" i="3" a="1"/>
  <c r="B105" i="3" s="1"/>
  <c r="B107" i="3" a="1"/>
  <c r="B107" i="3" s="1"/>
  <c r="B109" i="3" a="1"/>
  <c r="B109" i="3" s="1"/>
  <c r="B111" i="3" a="1"/>
  <c r="B111" i="3" s="1"/>
  <c r="B255" i="3" a="1"/>
  <c r="B255" i="3" s="1"/>
  <c r="B253" i="3" a="1"/>
  <c r="B253" i="3" s="1"/>
  <c r="B254" i="3" a="1"/>
  <c r="B254" i="3" s="1"/>
  <c r="B252" i="3" a="1"/>
  <c r="B252" i="3" s="1"/>
  <c r="B251" i="3" a="1"/>
  <c r="B251" i="3" s="1"/>
  <c r="B249" i="3" a="1"/>
  <c r="B249" i="3" s="1"/>
  <c r="B261" i="3" a="1"/>
  <c r="B261" i="3" s="1"/>
  <c r="B260" i="3" a="1"/>
  <c r="B260" i="3" s="1"/>
  <c r="B258" i="3" a="1"/>
  <c r="B258" i="3" s="1"/>
  <c r="B257" i="3" a="1"/>
  <c r="B257" i="3" s="1"/>
  <c r="B250" i="3" a="1"/>
  <c r="B250" i="3" s="1"/>
  <c r="B256" i="3" a="1"/>
  <c r="B256" i="3" s="1"/>
  <c r="R674" i="3"/>
  <c r="U119" i="3"/>
  <c r="U640" i="3"/>
  <c r="U73" i="3"/>
  <c r="U265" i="3"/>
  <c r="U307" i="3"/>
  <c r="U213" i="3"/>
  <c r="U641" i="3"/>
  <c r="U701" i="3"/>
  <c r="U591" i="3"/>
  <c r="U209" i="3"/>
  <c r="U283" i="3"/>
  <c r="U384" i="3"/>
  <c r="U253" i="3"/>
  <c r="U661" i="3"/>
  <c r="U303" i="3"/>
  <c r="U466" i="3"/>
  <c r="U716" i="3"/>
  <c r="U375" i="3"/>
  <c r="U193" i="3"/>
  <c r="U569" i="3"/>
  <c r="U412" i="3"/>
  <c r="U674" i="3"/>
  <c r="U676" i="3"/>
  <c r="U277" i="3"/>
  <c r="U733" i="3"/>
  <c r="U267" i="3"/>
  <c r="U273" i="3"/>
  <c r="U214" i="3"/>
  <c r="U86" i="3"/>
  <c r="U139" i="3"/>
  <c r="U550" i="3"/>
  <c r="U192" i="3"/>
  <c r="U470" i="3"/>
  <c r="U668" i="3"/>
  <c r="U275" i="3"/>
  <c r="U448" i="3"/>
  <c r="U620" i="3"/>
  <c r="U743" i="3"/>
  <c r="U232" i="3"/>
  <c r="U603" i="3"/>
  <c r="U502" i="3"/>
  <c r="U91" i="3"/>
  <c r="U628" i="3"/>
  <c r="U519" i="3"/>
  <c r="U348" i="3"/>
  <c r="U207" i="3"/>
  <c r="U210" i="3"/>
  <c r="U316" i="3"/>
  <c r="U414" i="3"/>
  <c r="U352" i="3"/>
  <c r="U677" i="3"/>
  <c r="U643" i="3"/>
  <c r="U541" i="3"/>
  <c r="U474" i="3"/>
  <c r="U201" i="3"/>
  <c r="U441" i="3"/>
  <c r="U670" i="3"/>
  <c r="U156" i="3"/>
  <c r="U669" i="3"/>
  <c r="U365" i="3"/>
  <c r="U614" i="3"/>
  <c r="U758" i="3"/>
  <c r="U100" i="3"/>
  <c r="U150" i="3"/>
  <c r="U354" i="3"/>
  <c r="U77" i="3"/>
  <c r="U401" i="3"/>
  <c r="U245" i="3"/>
  <c r="U681" i="3"/>
  <c r="U264" i="3"/>
  <c r="U388" i="3"/>
  <c r="U704" i="3"/>
  <c r="U467" i="3"/>
  <c r="U721" i="3"/>
  <c r="U399" i="3"/>
  <c r="U143" i="3"/>
  <c r="U176" i="3"/>
  <c r="U358" i="3"/>
  <c r="U644" i="3"/>
  <c r="U477" i="3"/>
  <c r="U528" i="3"/>
  <c r="U335" i="3"/>
  <c r="U123" i="3"/>
  <c r="U202" i="3"/>
  <c r="U244" i="3"/>
  <c r="U581" i="3"/>
  <c r="U616" i="3"/>
  <c r="U353" i="3"/>
  <c r="U157" i="3"/>
  <c r="U415" i="3"/>
  <c r="U212" i="3"/>
  <c r="U512" i="3"/>
  <c r="U720" i="3"/>
  <c r="U742" i="3"/>
  <c r="U567" i="3"/>
  <c r="U122" i="3"/>
  <c r="U619" i="3"/>
  <c r="U600" i="3"/>
  <c r="U386" i="3"/>
  <c r="U188" i="3"/>
  <c r="U653" i="3"/>
  <c r="U757" i="3"/>
  <c r="U322" i="3"/>
  <c r="U306" i="3"/>
  <c r="U507" i="3"/>
  <c r="U462" i="3"/>
  <c r="U623" i="3"/>
  <c r="U349" i="3"/>
  <c r="U487" i="3"/>
  <c r="U759" i="3"/>
  <c r="U75" i="3"/>
  <c r="U166" i="3"/>
  <c r="U114" i="3"/>
  <c r="U142" i="3"/>
  <c r="U85" i="3"/>
  <c r="U70" i="3"/>
  <c r="U722" i="3"/>
  <c r="U278" i="3"/>
  <c r="U81" i="3"/>
  <c r="U506" i="3"/>
  <c r="U555" i="3"/>
  <c r="U357" i="3"/>
  <c r="U161" i="3"/>
  <c r="U438" i="3"/>
  <c r="U394" i="3"/>
  <c r="U734" i="3"/>
  <c r="U274" i="3"/>
  <c r="U362" i="3"/>
  <c r="U636" i="3"/>
  <c r="U463" i="3"/>
  <c r="U356" i="3"/>
  <c r="U547" i="3"/>
  <c r="U309" i="3"/>
  <c r="U238" i="3"/>
  <c r="U697" i="3"/>
  <c r="U149" i="3"/>
  <c r="U82" i="3"/>
  <c r="U242" i="3"/>
  <c r="U410" i="3"/>
  <c r="U89" i="3"/>
  <c r="U272" i="3"/>
  <c r="U367" i="3"/>
  <c r="U560" i="3"/>
  <c r="U381" i="3"/>
  <c r="U124" i="3"/>
  <c r="U404" i="3"/>
  <c r="U719" i="3"/>
  <c r="U186" i="3"/>
  <c r="U147" i="3"/>
  <c r="U291" i="3"/>
  <c r="U366" i="3"/>
  <c r="U376" i="3"/>
  <c r="U378" i="3"/>
  <c r="U516" i="3"/>
  <c r="U520" i="3"/>
  <c r="U527" i="3"/>
  <c r="U533" i="3"/>
  <c r="U729" i="3"/>
  <c r="U647" i="3"/>
  <c r="U443" i="3"/>
  <c r="U754" i="3"/>
  <c r="U698" i="3"/>
  <c r="U94" i="3"/>
  <c r="U173" i="3"/>
  <c r="U561" i="3"/>
  <c r="U686" i="3"/>
  <c r="U350" i="3"/>
  <c r="U717" i="3"/>
  <c r="U131" i="3"/>
  <c r="U508" i="3"/>
  <c r="U87" i="3"/>
  <c r="U208" i="3"/>
  <c r="U543" i="3"/>
  <c r="U379" i="3"/>
  <c r="U429" i="3"/>
  <c r="U279" i="3"/>
  <c r="U536" i="3"/>
  <c r="U740" i="3"/>
  <c r="U545" i="3"/>
  <c r="U284" i="3"/>
  <c r="U323" i="3"/>
  <c r="U158" i="3"/>
  <c r="U234" i="3"/>
  <c r="U295" i="3"/>
  <c r="U314" i="3"/>
  <c r="U552" i="3"/>
  <c r="U499" i="3"/>
  <c r="U727" i="3"/>
  <c r="U292" i="3"/>
  <c r="U90" i="3"/>
  <c r="U692" i="3"/>
  <c r="U648" i="3"/>
  <c r="U504" i="3"/>
  <c r="U416" i="3"/>
  <c r="U688" i="3"/>
  <c r="U421" i="3"/>
  <c r="U65" i="3"/>
  <c r="V65" i="3" s="1"/>
  <c r="U115" i="3"/>
  <c r="U389" i="3"/>
  <c r="U738" i="3"/>
  <c r="U517" i="3"/>
  <c r="U134" i="3"/>
  <c r="U413" i="3"/>
  <c r="U597" i="3"/>
  <c r="U571" i="3"/>
  <c r="U585" i="3"/>
  <c r="U281" i="3"/>
  <c r="U391" i="3"/>
  <c r="U530" i="3"/>
  <c r="U494" i="3"/>
  <c r="U395" i="3"/>
  <c r="U423" i="3"/>
  <c r="U308" i="3"/>
  <c r="U382" i="3"/>
  <c r="U191" i="3"/>
  <c r="U473" i="3"/>
  <c r="U302" i="3"/>
  <c r="U269" i="3"/>
  <c r="U535" i="3"/>
  <c r="U178" i="3"/>
  <c r="U71" i="3"/>
  <c r="U625" i="3"/>
  <c r="U554" i="3"/>
  <c r="U610" i="3"/>
  <c r="U163" i="3"/>
  <c r="U311" i="3"/>
  <c r="U702" i="3"/>
  <c r="U387" i="3"/>
  <c r="U652" i="3"/>
  <c r="U682" i="3"/>
  <c r="U475" i="3"/>
  <c r="U425" i="3"/>
  <c r="U169" i="3"/>
  <c r="U113" i="3"/>
  <c r="U608" i="3"/>
  <c r="U501" i="3"/>
  <c r="U505" i="3"/>
  <c r="U346" i="3"/>
  <c r="U549" i="3"/>
  <c r="U411" i="3"/>
  <c r="U564" i="3"/>
  <c r="U216" i="3"/>
  <c r="U204" i="3"/>
  <c r="U732" i="3"/>
  <c r="U132" i="3"/>
  <c r="U595" i="3"/>
  <c r="U464" i="3"/>
  <c r="U542" i="3"/>
  <c r="U439" i="3"/>
  <c r="U469" i="3"/>
  <c r="U262" i="3"/>
  <c r="U293" i="3"/>
  <c r="U140" i="3"/>
  <c r="U497" i="3"/>
  <c r="U250" i="3"/>
  <c r="U751" i="3"/>
  <c r="U162" i="3"/>
  <c r="U224" i="3"/>
  <c r="U271" i="3"/>
  <c r="U392" i="3"/>
  <c r="U500" i="3"/>
  <c r="U553" i="3"/>
  <c r="U372" i="3"/>
  <c r="U582" i="3"/>
  <c r="U418" i="3"/>
  <c r="U673" i="3"/>
  <c r="U235" i="3"/>
  <c r="U167" i="3"/>
  <c r="U336" i="3"/>
  <c r="U345" i="3"/>
  <c r="U575" i="3"/>
  <c r="U537" i="3"/>
  <c r="U712" i="3"/>
  <c r="U617" i="3"/>
  <c r="U492" i="3"/>
  <c r="U397" i="3"/>
  <c r="U435" i="3"/>
  <c r="U663" i="3"/>
  <c r="U355" i="3"/>
  <c r="U312" i="3"/>
  <c r="U165" i="3"/>
  <c r="U485" i="3"/>
  <c r="U544" i="3"/>
  <c r="U299" i="3"/>
  <c r="U280" i="3"/>
  <c r="U452" i="3"/>
  <c r="U444" i="3"/>
  <c r="U604" i="3"/>
  <c r="U503" i="3"/>
  <c r="U656" i="3"/>
  <c r="U649" i="3"/>
  <c r="U189" i="3"/>
  <c r="U659" i="3"/>
  <c r="U287" i="3"/>
  <c r="U344" i="3"/>
  <c r="U493" i="3"/>
  <c r="U750" i="3"/>
  <c r="U426" i="3"/>
  <c r="U180" i="3"/>
  <c r="U725" i="3"/>
  <c r="U687" i="3"/>
  <c r="U509" i="3"/>
  <c r="U172" i="3"/>
  <c r="U79" i="3"/>
  <c r="U256" i="3"/>
  <c r="U117" i="3"/>
  <c r="U718" i="3"/>
  <c r="U325" i="3"/>
  <c r="U88" i="3"/>
  <c r="U440" i="3"/>
  <c r="U459" i="3"/>
  <c r="U290" i="3"/>
  <c r="U286" i="3"/>
  <c r="U241" i="3"/>
  <c r="U694" i="3"/>
  <c r="U327" i="3"/>
  <c r="U691" i="3"/>
  <c r="U465" i="3"/>
  <c r="U128" i="3"/>
  <c r="U612" i="3"/>
  <c r="U747" i="3"/>
  <c r="U78" i="3"/>
  <c r="U76" i="3"/>
  <c r="U159" i="3"/>
  <c r="U215" i="3"/>
  <c r="U218" i="3"/>
  <c r="U226" i="3"/>
  <c r="U296" i="3"/>
  <c r="U450" i="3"/>
  <c r="U590" i="3"/>
  <c r="U593" i="3"/>
  <c r="U596" i="3"/>
  <c r="U599" i="3"/>
  <c r="U601" i="3"/>
  <c r="U609" i="3"/>
  <c r="U678" i="3"/>
  <c r="U755" i="3"/>
  <c r="U735" i="3"/>
  <c r="U651" i="3"/>
  <c r="U634" i="3"/>
  <c r="U583" i="3"/>
  <c r="U578" i="3"/>
  <c r="U576" i="3"/>
  <c r="U572" i="3"/>
  <c r="U562" i="3"/>
  <c r="U434" i="3"/>
  <c r="U432" i="3"/>
  <c r="U126" i="3"/>
  <c r="U99" i="3"/>
  <c r="U97" i="3"/>
  <c r="U95" i="3"/>
  <c r="U93" i="3"/>
  <c r="U402" i="3"/>
  <c r="U731" i="3"/>
  <c r="U135" i="3"/>
  <c r="U471" i="3"/>
  <c r="U468" i="3"/>
  <c r="U305" i="3"/>
  <c r="U145" i="3"/>
  <c r="U460" i="3"/>
  <c r="U153" i="3"/>
  <c r="U171" i="3"/>
  <c r="U127" i="3"/>
  <c r="U369" i="3"/>
  <c r="U342" i="3"/>
  <c r="U246" i="3"/>
  <c r="U478" i="3"/>
  <c r="U289" i="3"/>
  <c r="U80" i="3"/>
  <c r="U297" i="3"/>
  <c r="U341" i="3"/>
  <c r="U523" i="3"/>
  <c r="U84" i="3"/>
  <c r="U588" i="3"/>
  <c r="U642" i="3"/>
  <c r="U196" i="3"/>
  <c r="U197" i="3"/>
  <c r="U638" i="3"/>
  <c r="U635" i="3"/>
  <c r="U74" i="3"/>
  <c r="U579" i="3"/>
  <c r="U602" i="3"/>
  <c r="U449" i="3"/>
  <c r="U690" i="3"/>
  <c r="U324" i="3"/>
  <c r="U405" i="3"/>
  <c r="U377" i="3"/>
  <c r="U522" i="3"/>
  <c r="U403" i="3"/>
  <c r="U225" i="3"/>
  <c r="U430" i="3"/>
  <c r="U239" i="3"/>
  <c r="U200" i="3"/>
  <c r="U105" i="3"/>
  <c r="U118" i="3"/>
  <c r="U461" i="3"/>
  <c r="U98" i="3"/>
  <c r="U310" i="3"/>
  <c r="U660" i="3"/>
  <c r="U424" i="3"/>
  <c r="U228" i="3"/>
  <c r="U699" i="3"/>
  <c r="U655" i="3"/>
  <c r="U540" i="3"/>
  <c r="U92" i="3"/>
  <c r="U756" i="3"/>
  <c r="U137" i="3"/>
  <c r="U629" i="3"/>
  <c r="U185" i="3"/>
  <c r="U263" i="3"/>
  <c r="U340" i="3"/>
  <c r="U313" i="3"/>
  <c r="U495" i="3"/>
  <c r="U451" i="3"/>
  <c r="U364" i="3"/>
  <c r="U531" i="3"/>
  <c r="U658" i="3"/>
  <c r="U513" i="3"/>
  <c r="U525" i="3"/>
  <c r="U546" i="3"/>
  <c r="U116" i="3"/>
  <c r="U615" i="3"/>
  <c r="U329" i="3"/>
  <c r="U456" i="3"/>
  <c r="U726" i="3"/>
  <c r="U419" i="3"/>
  <c r="U393" i="3"/>
  <c r="U257" i="3"/>
  <c r="U380" i="3"/>
  <c r="U753" i="3"/>
  <c r="U103" i="3"/>
  <c r="U211" i="3"/>
  <c r="U203" i="3"/>
  <c r="U700" i="3"/>
  <c r="U654" i="3"/>
  <c r="U102" i="3"/>
  <c r="U205" i="3"/>
  <c r="U190" i="3"/>
  <c r="U168" i="3"/>
  <c r="U737" i="3"/>
  <c r="U343" i="3"/>
  <c r="U160" i="3"/>
  <c r="U723" i="3"/>
  <c r="U227" i="3"/>
  <c r="U417" i="3"/>
  <c r="U146" i="3"/>
  <c r="U151" i="3"/>
  <c r="U154" i="3"/>
  <c r="U233" i="3"/>
  <c r="U300" i="3"/>
  <c r="U301" i="3"/>
  <c r="U304" i="3"/>
  <c r="U373" i="3"/>
  <c r="U442" i="3"/>
  <c r="U445" i="3"/>
  <c r="U453" i="3"/>
  <c r="U455" i="3"/>
  <c r="U521" i="3"/>
  <c r="U524" i="3"/>
  <c r="U526" i="3"/>
  <c r="U529" i="3"/>
  <c r="U532" i="3"/>
  <c r="U361" i="3"/>
  <c r="U337" i="3"/>
  <c r="U121" i="3"/>
  <c r="U170" i="3"/>
  <c r="U730" i="3"/>
  <c r="U646" i="3"/>
  <c r="U695" i="3"/>
  <c r="U164" i="3"/>
  <c r="U67" i="3"/>
  <c r="U703" i="3"/>
  <c r="U433" i="3"/>
  <c r="U383" i="3"/>
  <c r="U195" i="3"/>
  <c r="U385" i="3"/>
  <c r="U565" i="3"/>
  <c r="U657" i="3"/>
  <c r="U626" i="3"/>
  <c r="U736" i="3"/>
  <c r="U639" i="3"/>
  <c r="U711" i="3"/>
  <c r="U515" i="3"/>
  <c r="U120" i="3"/>
  <c r="U396" i="3"/>
  <c r="U548" i="3"/>
  <c r="U317" i="3"/>
  <c r="U390" i="3"/>
  <c r="U219" i="3"/>
  <c r="U83" i="3"/>
  <c r="U198" i="3"/>
  <c r="U420" i="3"/>
  <c r="U230" i="3"/>
  <c r="U685" i="3"/>
  <c r="U187" i="3"/>
  <c r="U133" i="3"/>
  <c r="U69" i="3"/>
  <c r="U320" i="3"/>
  <c r="U490" i="3"/>
  <c r="U491" i="3"/>
  <c r="U141" i="3"/>
  <c r="U249" i="3"/>
  <c r="U563" i="3"/>
  <c r="U276" i="3"/>
  <c r="U511" i="3"/>
  <c r="U627" i="3"/>
  <c r="U667" i="3"/>
  <c r="U436" i="3"/>
  <c r="U488" i="3"/>
  <c r="U454" i="3"/>
  <c r="U326" i="3"/>
  <c r="U498" i="3"/>
  <c r="U347" i="3"/>
  <c r="U728" i="3"/>
  <c r="U194" i="3"/>
  <c r="U573" i="3"/>
  <c r="U745" i="3"/>
  <c r="U298" i="3"/>
  <c r="U240" i="3"/>
  <c r="U696" i="3"/>
  <c r="U570" i="3"/>
  <c r="U252" i="3"/>
  <c r="U645" i="3"/>
  <c r="U368" i="3"/>
  <c r="U744" i="3"/>
  <c r="U101" i="3"/>
  <c r="U586" i="3"/>
  <c r="U319" i="3"/>
  <c r="U650" i="3"/>
  <c r="U398" i="3"/>
  <c r="U270" i="3"/>
  <c r="U472" i="3"/>
  <c r="U104" i="3"/>
  <c r="U111" i="3"/>
  <c r="U594" i="3"/>
  <c r="U220" i="3"/>
  <c r="U584" i="3"/>
  <c r="U359" i="3"/>
  <c r="U715" i="3"/>
  <c r="U217" i="3"/>
  <c r="U622" i="3"/>
  <c r="U96" i="3"/>
  <c r="U112" i="3"/>
  <c r="U577" i="3"/>
  <c r="U714" i="3"/>
  <c r="U538" i="3"/>
  <c r="U422" i="3"/>
  <c r="U247" i="3"/>
  <c r="U363" i="3"/>
  <c r="U580" i="3"/>
  <c r="U739" i="3"/>
  <c r="U268" i="3"/>
  <c r="U237" i="3"/>
  <c r="U138" i="3"/>
  <c r="U476" i="3"/>
  <c r="U255" i="3"/>
  <c r="U683" i="3"/>
  <c r="U152" i="3"/>
  <c r="U125" i="3"/>
  <c r="U229" i="3"/>
  <c r="U251" i="3"/>
  <c r="U724" i="3"/>
  <c r="U713" i="3"/>
  <c r="U199" i="3"/>
  <c r="U266" i="3"/>
  <c r="U637" i="3"/>
  <c r="U496" i="3"/>
  <c r="U248" i="3"/>
  <c r="U315" i="3"/>
  <c r="U437" i="3"/>
  <c r="U664" i="3"/>
  <c r="U288" i="3"/>
  <c r="U243" i="3"/>
  <c r="U480" i="3"/>
  <c r="U431" i="3"/>
  <c r="U710" i="3"/>
  <c r="U479" i="3"/>
  <c r="U693" i="3"/>
  <c r="U741" i="3"/>
  <c r="U689" i="3"/>
  <c r="U338" i="3"/>
  <c r="U592" i="3"/>
  <c r="U539" i="3"/>
  <c r="U294" i="3"/>
  <c r="U709" i="3"/>
  <c r="U510" i="3"/>
  <c r="U136" i="3"/>
  <c r="U566" i="3"/>
  <c r="U106" i="3"/>
  <c r="U318" i="3"/>
  <c r="U568" i="3"/>
  <c r="U360" i="3"/>
  <c r="U175" i="3"/>
  <c r="U221" i="3"/>
  <c r="U328" i="3"/>
  <c r="U428" i="3"/>
  <c r="U282" i="3"/>
  <c r="U155" i="3"/>
  <c r="U748" i="3"/>
  <c r="U129" i="3"/>
  <c r="U489" i="3"/>
  <c r="U374" i="3"/>
  <c r="U177" i="3"/>
  <c r="U574" i="3"/>
  <c r="U330" i="3"/>
  <c r="U514" i="3"/>
  <c r="U486" i="3"/>
  <c r="U621" i="3"/>
  <c r="U254" i="3"/>
  <c r="U236" i="3"/>
  <c r="U174" i="3"/>
  <c r="U400" i="3"/>
  <c r="U446" i="3"/>
  <c r="U130" i="3"/>
  <c r="U605" i="3"/>
  <c r="U680" i="3"/>
  <c r="U679" i="3"/>
  <c r="U285" i="3"/>
  <c r="U351" i="3"/>
  <c r="U339" i="3"/>
  <c r="U427" i="3"/>
  <c r="U518" i="3"/>
  <c r="U662" i="3"/>
  <c r="U206" i="3"/>
  <c r="U321" i="3"/>
  <c r="U72" i="3"/>
  <c r="U68" i="3"/>
  <c r="U66" i="3"/>
  <c r="U144" i="3"/>
  <c r="U148" i="3"/>
  <c r="U222" i="3"/>
  <c r="U223" i="3"/>
  <c r="U231" i="3"/>
  <c r="U370" i="3"/>
  <c r="U371" i="3"/>
  <c r="U447" i="3"/>
  <c r="U457" i="3"/>
  <c r="U458" i="3"/>
  <c r="U534" i="3"/>
  <c r="U598" i="3"/>
  <c r="U606" i="3"/>
  <c r="U607" i="3"/>
  <c r="U665" i="3"/>
  <c r="U666" i="3"/>
  <c r="U671" i="3"/>
  <c r="U672" i="3"/>
  <c r="U675" i="3"/>
  <c r="U684" i="3"/>
  <c r="U746" i="3"/>
  <c r="U749" i="3"/>
  <c r="U752" i="3"/>
  <c r="U624" i="3"/>
  <c r="U618" i="3"/>
  <c r="U613" i="3"/>
  <c r="U611" i="3"/>
  <c r="U589" i="3"/>
  <c r="U587" i="3"/>
  <c r="U551" i="3"/>
  <c r="U179" i="3"/>
  <c r="R591" i="3"/>
  <c r="R68" i="3"/>
  <c r="R748" i="3"/>
  <c r="R145" i="3"/>
  <c r="R222" i="3"/>
  <c r="R368" i="3"/>
  <c r="R440" i="3"/>
  <c r="R517" i="3"/>
  <c r="W65" i="3" l="1"/>
  <c r="X65" i="3"/>
  <c r="AA202" i="3" l="1"/>
  <c r="AA307" i="3"/>
  <c r="AA644" i="3"/>
  <c r="D362" i="4"/>
  <c r="AA173" i="3"/>
  <c r="AA234" i="3"/>
  <c r="D349" i="4"/>
  <c r="D375" i="4"/>
  <c r="AA343" i="3"/>
  <c r="AA750" i="3"/>
  <c r="D314" i="4"/>
  <c r="AA336" i="3"/>
  <c r="D260" i="4"/>
  <c r="AA732" i="3"/>
  <c r="AA681" i="3"/>
  <c r="AA652" i="3"/>
  <c r="AA712" i="3"/>
  <c r="AA130" i="3"/>
  <c r="AA592" i="3"/>
  <c r="AA73" i="3"/>
  <c r="AA119" i="3"/>
  <c r="AA267" i="3"/>
  <c r="AA327" i="3"/>
  <c r="AA99" i="3"/>
  <c r="AA432" i="3"/>
  <c r="D398" i="4"/>
  <c r="D357" i="4"/>
  <c r="AA576" i="3"/>
  <c r="AA295" i="3"/>
  <c r="AA702" i="3"/>
  <c r="AA159" i="3"/>
  <c r="AA180" i="3"/>
  <c r="AA518" i="3"/>
  <c r="D301" i="4"/>
  <c r="AA399" i="3"/>
  <c r="D361" i="4"/>
  <c r="D291" i="4"/>
  <c r="AA751" i="3"/>
  <c r="AA704" i="3"/>
  <c r="D324" i="4"/>
  <c r="AA229" i="3"/>
  <c r="D408" i="4"/>
  <c r="D303" i="4"/>
  <c r="D394" i="4"/>
  <c r="AA221" i="3"/>
  <c r="AA235" i="3"/>
  <c r="AA435" i="3"/>
  <c r="D284" i="4"/>
  <c r="AA498" i="3"/>
  <c r="D353" i="4"/>
  <c r="AA586" i="3"/>
  <c r="AA176" i="3"/>
  <c r="AA443" i="3"/>
  <c r="AA127" i="3"/>
  <c r="AA563" i="3"/>
  <c r="D393" i="4"/>
  <c r="AA680" i="3"/>
  <c r="AA664" i="3"/>
  <c r="AA449" i="3"/>
  <c r="AA717" i="3"/>
  <c r="AA462" i="3"/>
  <c r="AA587" i="3"/>
  <c r="AA608" i="3"/>
  <c r="AA75" i="3"/>
  <c r="AA425" i="3"/>
  <c r="AA604" i="3"/>
  <c r="AA496" i="3"/>
  <c r="AA692" i="3"/>
  <c r="D280" i="4"/>
  <c r="AA562" i="3"/>
  <c r="AA95" i="3"/>
  <c r="AA549" i="3"/>
  <c r="AA513" i="3"/>
  <c r="AA429" i="3"/>
  <c r="D321" i="4"/>
  <c r="AA124" i="3"/>
  <c r="AA635" i="3"/>
  <c r="AA508" i="3"/>
  <c r="AA690" i="3"/>
  <c r="AA519" i="3"/>
  <c r="AA585" i="3"/>
  <c r="D396" i="4"/>
  <c r="AA660" i="3"/>
  <c r="AA241" i="3"/>
  <c r="AA378" i="3"/>
  <c r="AA543" i="3"/>
  <c r="AA164" i="3"/>
  <c r="AA670" i="3"/>
  <c r="AA142" i="3"/>
  <c r="AA213" i="3"/>
  <c r="D418" i="4"/>
  <c r="AA714" i="3"/>
  <c r="AA423" i="3"/>
  <c r="AA126" i="3"/>
  <c r="AA354" i="3"/>
  <c r="D259" i="4"/>
  <c r="D404" i="4"/>
  <c r="AA533" i="3"/>
  <c r="AA594" i="3"/>
  <c r="AA561" i="3"/>
  <c r="AA381" i="3"/>
  <c r="AA162" i="3"/>
  <c r="AA367" i="3"/>
  <c r="AA231" i="3"/>
  <c r="AA254" i="3"/>
  <c r="AA232" i="3"/>
  <c r="AA442" i="3"/>
  <c r="D282" i="4"/>
  <c r="AA185" i="3"/>
  <c r="AA265" i="3"/>
  <c r="AA349" i="3"/>
  <c r="AA324" i="3"/>
  <c r="AA117" i="3"/>
  <c r="AA135" i="3"/>
  <c r="AA178" i="3"/>
  <c r="AA603" i="3"/>
  <c r="D352" i="4"/>
  <c r="AA383" i="3"/>
  <c r="D390" i="4"/>
  <c r="AA663" i="3"/>
  <c r="AA417" i="3"/>
  <c r="AA301" i="3"/>
  <c r="AA463" i="3"/>
  <c r="AA345" i="3"/>
  <c r="D342" i="4"/>
  <c r="AA530" i="3"/>
  <c r="AA521" i="3"/>
  <c r="AA106" i="3"/>
  <c r="AA200" i="3"/>
  <c r="AA102" i="3"/>
  <c r="AA224" i="3"/>
  <c r="AA363" i="3"/>
  <c r="AA455" i="3"/>
  <c r="D354" i="4"/>
  <c r="AA247" i="3"/>
  <c r="AA212" i="3"/>
  <c r="AA375" i="3"/>
  <c r="AA575" i="3"/>
  <c r="AA208" i="3"/>
  <c r="AA357" i="3"/>
  <c r="D372" i="4"/>
  <c r="AA206" i="3"/>
  <c r="AA517" i="3"/>
  <c r="AA506" i="3"/>
  <c r="AA741" i="3"/>
  <c r="AA94" i="3"/>
  <c r="AA752" i="3"/>
  <c r="AA179" i="3"/>
  <c r="D350" i="4"/>
  <c r="AA646" i="3"/>
  <c r="AA308" i="3"/>
  <c r="D410" i="4"/>
  <c r="AA300" i="3"/>
  <c r="AA505" i="3"/>
  <c r="D389" i="4"/>
  <c r="AA515" i="3"/>
  <c r="AA144" i="3"/>
  <c r="AA512" i="3"/>
  <c r="AA134" i="3"/>
  <c r="AA695" i="3"/>
  <c r="AA654" i="3"/>
  <c r="D258" i="4"/>
  <c r="AA410" i="3"/>
  <c r="AA726" i="3"/>
  <c r="D414" i="4"/>
  <c r="AA439" i="3"/>
  <c r="AA754" i="3"/>
  <c r="AA123" i="3"/>
  <c r="AA169" i="3"/>
  <c r="D341" i="4"/>
  <c r="AA428" i="3"/>
  <c r="AA451" i="3"/>
  <c r="AA85" i="3"/>
  <c r="D331" i="4"/>
  <c r="AA573" i="3"/>
  <c r="AA346" i="3"/>
  <c r="AA532" i="3"/>
  <c r="AA542" i="3"/>
  <c r="AA509" i="3"/>
  <c r="D305" i="4"/>
  <c r="D325" i="4"/>
  <c r="D364" i="4"/>
  <c r="AA500" i="3"/>
  <c r="AA96" i="3"/>
  <c r="AA747" i="3"/>
  <c r="AA288" i="3"/>
  <c r="AA93" i="3"/>
  <c r="D273" i="4"/>
  <c r="AA669" i="3"/>
  <c r="AA91" i="3"/>
  <c r="AA392" i="3"/>
  <c r="AA453" i="3"/>
  <c r="AA356" i="3"/>
  <c r="D333" i="4"/>
  <c r="AA286" i="3"/>
  <c r="AA464" i="3"/>
  <c r="D322" i="4"/>
  <c r="AA689" i="3"/>
  <c r="AA437" i="3"/>
  <c r="AA730" i="3"/>
  <c r="AA157" i="3"/>
  <c r="AA627" i="3"/>
  <c r="D387" i="4"/>
  <c r="AA634" i="3"/>
  <c r="AA228" i="3"/>
  <c r="AA318" i="3"/>
  <c r="D403" i="4"/>
  <c r="AA711" i="3"/>
  <c r="D409" i="4"/>
  <c r="AA201" i="3"/>
  <c r="AA283" i="3"/>
  <c r="AA166" i="3"/>
  <c r="AA426" i="3"/>
  <c r="AA158" i="3"/>
  <c r="D269" i="4"/>
  <c r="D302" i="4"/>
  <c r="AA571" i="3"/>
  <c r="AA255" i="3"/>
  <c r="D315" i="4"/>
  <c r="AA377" i="3"/>
  <c r="AA700" i="3"/>
  <c r="AA729" i="3"/>
  <c r="AA372" i="3"/>
  <c r="AA540" i="3"/>
  <c r="D326" i="4"/>
  <c r="AA611" i="3"/>
  <c r="AA152" i="3"/>
  <c r="D279" i="4"/>
  <c r="D370" i="4"/>
  <c r="AA84" i="3"/>
  <c r="D336" i="4"/>
  <c r="AA699" i="3"/>
  <c r="AA701" i="3"/>
  <c r="D308" i="4"/>
  <c r="AA237" i="3"/>
  <c r="AA374" i="3"/>
  <c r="AA147" i="3"/>
  <c r="AA710" i="3"/>
  <c r="AA196" i="3"/>
  <c r="D270" i="4"/>
  <c r="D271" i="4"/>
  <c r="D405" i="4"/>
  <c r="AA364" i="3"/>
  <c r="AA547" i="3"/>
  <c r="AA358" i="3"/>
  <c r="AA272" i="3"/>
  <c r="AA148" i="3"/>
  <c r="AA290" i="3"/>
  <c r="AA479" i="3"/>
  <c r="D307" i="4"/>
  <c r="AA140" i="3"/>
  <c r="AA430" i="3"/>
  <c r="D358" i="4"/>
  <c r="AA489" i="3"/>
  <c r="D417" i="4"/>
  <c r="AA270" i="3"/>
  <c r="AA601" i="3"/>
  <c r="AA104" i="3"/>
  <c r="AA591" i="3"/>
  <c r="AA472" i="3"/>
  <c r="AA574" i="3"/>
  <c r="AA353" i="3"/>
  <c r="AA190" i="3"/>
  <c r="AA341" i="3"/>
  <c r="AA82" i="3"/>
  <c r="AA298" i="3"/>
  <c r="AA411" i="3"/>
  <c r="D351" i="4"/>
  <c r="AA133" i="3"/>
  <c r="AA529" i="3"/>
  <c r="AA637" i="3"/>
  <c r="D289" i="4"/>
  <c r="AA756" i="3"/>
  <c r="AA691" i="3"/>
  <c r="AA523" i="3"/>
  <c r="AA271" i="3"/>
  <c r="AA759" i="3"/>
  <c r="D264" i="4"/>
  <c r="AA552" i="3"/>
  <c r="AA758" i="3"/>
  <c r="D381" i="4"/>
  <c r="D386" i="4"/>
  <c r="AA279" i="3"/>
  <c r="AA516" i="3"/>
  <c r="AA473" i="3"/>
  <c r="AA101" i="3"/>
  <c r="AA280" i="3"/>
  <c r="AA501" i="3"/>
  <c r="AA291" i="3"/>
  <c r="AA284" i="3"/>
  <c r="AA246" i="3"/>
  <c r="AA684" i="3"/>
  <c r="D318" i="4"/>
  <c r="AA584" i="3"/>
  <c r="AA227" i="3"/>
  <c r="AA414" i="3"/>
  <c r="AA125" i="3"/>
  <c r="AA393" i="3"/>
  <c r="AA610" i="3"/>
  <c r="AA569" i="3"/>
  <c r="D391" i="4"/>
  <c r="AA194" i="3"/>
  <c r="AA347" i="3"/>
  <c r="D306" i="4"/>
  <c r="AA97" i="3"/>
  <c r="AA92" i="3"/>
  <c r="AA440" i="3"/>
  <c r="D265" i="4"/>
  <c r="AA514" i="3"/>
  <c r="AA262" i="3"/>
  <c r="AA187" i="3"/>
  <c r="AA275" i="3"/>
  <c r="AA145" i="3"/>
  <c r="AA361" i="3"/>
  <c r="D300" i="4"/>
  <c r="D380" i="4"/>
  <c r="AA560" i="3"/>
  <c r="AA366" i="3"/>
  <c r="AA317" i="3"/>
  <c r="AA348" i="3"/>
  <c r="AA342" i="3"/>
  <c r="D296" i="4"/>
  <c r="AA191" i="3"/>
  <c r="AA113" i="3"/>
  <c r="AA537" i="3"/>
  <c r="AA551" i="3"/>
  <c r="D288" i="4"/>
  <c r="AA477" i="3"/>
  <c r="D334" i="4"/>
  <c r="AA352" i="3"/>
  <c r="AA405" i="3"/>
  <c r="AA309" i="3"/>
  <c r="D359" i="4"/>
  <c r="D368" i="4"/>
  <c r="AA678" i="3"/>
  <c r="D290" i="4"/>
  <c r="AA222" i="3"/>
  <c r="AA335" i="3"/>
  <c r="AA541" i="3"/>
  <c r="AA319" i="3"/>
  <c r="D297" i="4"/>
  <c r="AA589" i="3"/>
  <c r="AA427" i="3"/>
  <c r="AA693" i="3"/>
  <c r="AA510" i="3"/>
  <c r="AA86" i="3"/>
  <c r="AA745" i="3"/>
  <c r="AA522" i="3"/>
  <c r="AA466" i="3"/>
  <c r="AA564" i="3"/>
  <c r="AA249" i="3"/>
  <c r="AA384" i="3"/>
  <c r="D384" i="4"/>
  <c r="AA403" i="3"/>
  <c r="D287" i="4"/>
  <c r="AA650" i="3"/>
  <c r="AA205" i="3"/>
  <c r="AA165" i="3"/>
  <c r="AA667" i="3"/>
  <c r="AA491" i="3"/>
  <c r="AA546" i="3"/>
  <c r="AA715" i="3"/>
  <c r="D376" i="4"/>
  <c r="D412" i="4"/>
  <c r="AA621" i="3"/>
  <c r="AA252" i="3"/>
  <c r="D309" i="4"/>
  <c r="D317" i="4"/>
  <c r="D374" i="4"/>
  <c r="AA662" i="3"/>
  <c r="D382" i="4"/>
  <c r="D286" i="4"/>
  <c r="AA177" i="3"/>
  <c r="AA186" i="3"/>
  <c r="AA671" i="3"/>
  <c r="AA242" i="3"/>
  <c r="AA655" i="3"/>
  <c r="AA100" i="3"/>
  <c r="D328" i="4"/>
  <c r="AA251" i="3"/>
  <c r="AA528" i="3"/>
  <c r="AA624" i="3"/>
  <c r="AA596" i="3"/>
  <c r="D261" i="4"/>
  <c r="D278" i="4"/>
  <c r="AA486" i="3"/>
  <c r="AA753" i="3"/>
  <c r="AA273" i="3"/>
  <c r="AA294" i="3"/>
  <c r="AA238" i="3"/>
  <c r="AA156" i="3"/>
  <c r="AA240" i="3"/>
  <c r="AA524" i="3"/>
  <c r="AA289" i="3"/>
  <c r="AA679" i="3"/>
  <c r="D400" i="4"/>
  <c r="AA326" i="3"/>
  <c r="AA389" i="3"/>
  <c r="AA114" i="3"/>
  <c r="AA400" i="3"/>
  <c r="AA311" i="3"/>
  <c r="AA677" i="3"/>
  <c r="AA161" i="3"/>
  <c r="AA639" i="3"/>
  <c r="AA398" i="3"/>
  <c r="AA487" i="3"/>
  <c r="AA599" i="3"/>
  <c r="AA448" i="3"/>
  <c r="AA278" i="3"/>
  <c r="AA504" i="3"/>
  <c r="AA115" i="3"/>
  <c r="AA661" i="3"/>
  <c r="AA444" i="3"/>
  <c r="AA285" i="3"/>
  <c r="AA395" i="3"/>
  <c r="AA248" i="3"/>
  <c r="AA244" i="3"/>
  <c r="D363" i="4"/>
  <c r="AA433" i="3"/>
  <c r="AA373" i="3"/>
  <c r="AA703" i="3"/>
  <c r="D330" i="4"/>
  <c r="AA299" i="3"/>
  <c r="AA748" i="3"/>
  <c r="AA492" i="3"/>
  <c r="D262" i="4"/>
  <c r="AA459" i="3"/>
  <c r="AA725" i="3"/>
  <c r="AA665" i="3"/>
  <c r="AA421" i="3"/>
  <c r="AA618" i="3"/>
  <c r="AA511" i="3"/>
  <c r="AA350" i="3"/>
  <c r="AA597" i="3"/>
  <c r="AA199" i="3"/>
  <c r="AA396" i="3"/>
  <c r="AA71" i="3"/>
  <c r="AA488" i="3"/>
  <c r="D343" i="4"/>
  <c r="AA269" i="3"/>
  <c r="D311" i="4"/>
  <c r="D415" i="4"/>
  <c r="AA645" i="3"/>
  <c r="AA359" i="3"/>
  <c r="D360" i="4"/>
  <c r="AA204" i="3"/>
  <c r="AA612" i="3"/>
  <c r="AA567" i="3"/>
  <c r="AA360" i="3"/>
  <c r="AA305" i="3"/>
  <c r="AA304" i="3"/>
  <c r="AA413" i="3"/>
  <c r="AA600" i="3"/>
  <c r="D399" i="4"/>
  <c r="AA550" i="3"/>
  <c r="AA328" i="3"/>
  <c r="D395" i="4"/>
  <c r="AA734" i="3"/>
  <c r="D281" i="4"/>
  <c r="AA460" i="3"/>
  <c r="AA256" i="3"/>
  <c r="AA554" i="3"/>
  <c r="D373" i="4"/>
  <c r="AA138" i="3"/>
  <c r="D383" i="4"/>
  <c r="AA150" i="3"/>
  <c r="D416" i="4"/>
  <c r="AA416" i="3"/>
  <c r="AA163" i="3"/>
  <c r="D377" i="4"/>
  <c r="AA757" i="3"/>
  <c r="AA297" i="3"/>
  <c r="AA626" i="3"/>
  <c r="AA402" i="3"/>
  <c r="AA337" i="3"/>
  <c r="D293" i="4"/>
  <c r="AA386" i="3"/>
  <c r="AA531" i="3"/>
  <c r="AA322" i="3"/>
  <c r="D406" i="4"/>
  <c r="AA220" i="3"/>
  <c r="AA536" i="3"/>
  <c r="AA595" i="3"/>
  <c r="AA218" i="3"/>
  <c r="D316" i="4"/>
  <c r="AA387" i="3"/>
  <c r="D402" i="4"/>
  <c r="AA454" i="3"/>
  <c r="AA493" i="3"/>
  <c r="AA329" i="3"/>
  <c r="D283" i="4"/>
  <c r="D313" i="4"/>
  <c r="AA740" i="3"/>
  <c r="AA469" i="3"/>
  <c r="AA722" i="3"/>
  <c r="AA656" i="3"/>
  <c r="AA131" i="3"/>
  <c r="AA613" i="3"/>
  <c r="AA155" i="3"/>
  <c r="AA620" i="3"/>
  <c r="AA614" i="3"/>
  <c r="AA746" i="3"/>
  <c r="AA431" i="3"/>
  <c r="D344" i="4"/>
  <c r="AA380" i="3"/>
  <c r="AA68" i="3"/>
  <c r="AA590" i="3"/>
  <c r="AA478" i="3"/>
  <c r="D320" i="4"/>
  <c r="AA368" i="3"/>
  <c r="AA236" i="3"/>
  <c r="AA485" i="3"/>
  <c r="AA293" i="3"/>
  <c r="AA207" i="3"/>
  <c r="AA526" i="3"/>
  <c r="AA545" i="3"/>
  <c r="AA89" i="3"/>
  <c r="D392" i="4"/>
  <c r="D348" i="4"/>
  <c r="AA79" i="3"/>
  <c r="AA535" i="3"/>
  <c r="AA203" i="3"/>
  <c r="D327" i="4"/>
  <c r="AA72" i="3"/>
  <c r="AA598" i="3"/>
  <c r="D365" i="4"/>
  <c r="AA296" i="3"/>
  <c r="AA422" i="3"/>
  <c r="AA743" i="3"/>
  <c r="AA215" i="3"/>
  <c r="AA192" i="3"/>
  <c r="AA648" i="3"/>
  <c r="D277" i="4"/>
  <c r="AA188" i="3"/>
  <c r="AA198" i="3"/>
  <c r="D347" i="4"/>
  <c r="AA525" i="3"/>
  <c r="AA507" i="3"/>
  <c r="AA154" i="3"/>
  <c r="AA553" i="3"/>
  <c r="AA143" i="3"/>
  <c r="AA649" i="3"/>
  <c r="D407" i="4"/>
  <c r="AA67" i="3"/>
  <c r="AA226" i="3"/>
  <c r="AA438" i="3"/>
  <c r="D335" i="4"/>
  <c r="AA277" i="3"/>
  <c r="AA98" i="3"/>
  <c r="AA111" i="3"/>
  <c r="AA321" i="3"/>
  <c r="AA292" i="3"/>
  <c r="AA458" i="3"/>
  <c r="D338" i="4"/>
  <c r="AA168" i="3"/>
  <c r="AA66" i="3"/>
  <c r="D385" i="4"/>
  <c r="AA170" i="3"/>
  <c r="AA653" i="3"/>
  <c r="AA369" i="3"/>
  <c r="D266" i="4"/>
  <c r="AA470" i="3"/>
  <c r="AA209" i="3"/>
  <c r="AA696" i="3"/>
  <c r="AA721" i="3"/>
  <c r="AA211" i="3"/>
  <c r="AA720" i="3"/>
  <c r="AA640" i="3"/>
  <c r="AA502" i="3"/>
  <c r="AA555" i="3"/>
  <c r="D275" i="4"/>
  <c r="AA323" i="3"/>
  <c r="AA128" i="3"/>
  <c r="AA382" i="3"/>
  <c r="AA579" i="3"/>
  <c r="AA685" i="3"/>
  <c r="AA136" i="3"/>
  <c r="AA657" i="3"/>
  <c r="AA412" i="3"/>
  <c r="AA623" i="3"/>
  <c r="AA320" i="3"/>
  <c r="AA338" i="3"/>
  <c r="AA312" i="3"/>
  <c r="AA468" i="3"/>
  <c r="AA738" i="3"/>
  <c r="AA578" i="3"/>
  <c r="AA122" i="3"/>
  <c r="AA239" i="3"/>
  <c r="AA90" i="3"/>
  <c r="AA698" i="3"/>
  <c r="D356" i="4"/>
  <c r="D388" i="4"/>
  <c r="AA503" i="3"/>
  <c r="AA149" i="3"/>
  <c r="AA651" i="3"/>
  <c r="AA306" i="3"/>
  <c r="AA225" i="3"/>
  <c r="AA739" i="3"/>
  <c r="AA268" i="3"/>
  <c r="AA339" i="3"/>
  <c r="AA749" i="3"/>
  <c r="AA281" i="3"/>
  <c r="D371" i="4"/>
  <c r="AA467" i="3"/>
  <c r="AA544" i="3"/>
  <c r="AA565" i="3"/>
  <c r="D292" i="4"/>
  <c r="AA390" i="3"/>
  <c r="AA153" i="3"/>
  <c r="AA217" i="3"/>
  <c r="D367" i="4"/>
  <c r="AA452" i="3"/>
  <c r="AA457" i="3"/>
  <c r="AA577" i="3"/>
  <c r="AA744" i="3"/>
  <c r="AA607" i="3"/>
  <c r="AA461" i="3"/>
  <c r="AA735" i="3"/>
  <c r="AA548" i="3"/>
  <c r="AA276" i="3"/>
  <c r="AA80" i="3"/>
  <c r="AA686" i="3"/>
  <c r="AA534" i="3"/>
  <c r="D329" i="4"/>
  <c r="AA253" i="3"/>
  <c r="AA189" i="3"/>
  <c r="AA388" i="3"/>
  <c r="AA447" i="3"/>
  <c r="AA497" i="3"/>
  <c r="AA316" i="3"/>
  <c r="AA480" i="3"/>
  <c r="AA675" i="3"/>
  <c r="AA566" i="3"/>
  <c r="D346" i="4"/>
  <c r="AA742" i="3"/>
  <c r="D319" i="4"/>
  <c r="AA616" i="3"/>
  <c r="AA724" i="3"/>
  <c r="AA672" i="3"/>
  <c r="AA303" i="3"/>
  <c r="AA230" i="3"/>
  <c r="AA397" i="3"/>
  <c r="AA340" i="3"/>
  <c r="AA728" i="3"/>
  <c r="AA77" i="3"/>
  <c r="AA643" i="3"/>
  <c r="AA325" i="3"/>
  <c r="AA628" i="3"/>
  <c r="AA687" i="3"/>
  <c r="AA568" i="3"/>
  <c r="AA174" i="3"/>
  <c r="AA641" i="3"/>
  <c r="D298" i="4"/>
  <c r="AA572" i="3"/>
  <c r="AA197" i="3"/>
  <c r="AA490" i="3"/>
  <c r="AA755" i="3"/>
  <c r="AA65" i="3"/>
  <c r="AA87" i="3"/>
  <c r="AA371" i="3"/>
  <c r="AA193" i="3"/>
  <c r="AA264" i="3"/>
  <c r="AA658" i="3"/>
  <c r="AA580" i="3"/>
  <c r="AA727" i="3"/>
  <c r="D304" i="4"/>
  <c r="AA70" i="3"/>
  <c r="AA709" i="3"/>
  <c r="AA418" i="3"/>
  <c r="D268" i="4"/>
  <c r="AA74" i="3"/>
  <c r="AA474" i="3"/>
  <c r="AA668" i="3"/>
  <c r="AA78" i="3"/>
  <c r="D332" i="4"/>
  <c r="AA69" i="3"/>
  <c r="AA723" i="3"/>
  <c r="AA593" i="3"/>
  <c r="AA434" i="3"/>
  <c r="AA210" i="3"/>
  <c r="AA737" i="3"/>
  <c r="D345" i="4"/>
  <c r="AA609" i="3"/>
  <c r="AA538" i="3"/>
  <c r="AA310" i="3"/>
  <c r="AA436" i="3"/>
  <c r="AA245" i="3"/>
  <c r="AA302" i="3"/>
  <c r="AA465" i="3"/>
  <c r="D272" i="4"/>
  <c r="D378" i="4"/>
  <c r="AA638" i="3"/>
  <c r="AA401" i="3"/>
  <c r="AA676" i="3"/>
  <c r="AA527" i="3"/>
  <c r="D413" i="4"/>
  <c r="AA376" i="3"/>
  <c r="AA362" i="3"/>
  <c r="AA570" i="3"/>
  <c r="AA606" i="3"/>
  <c r="AA404" i="3"/>
  <c r="AA581" i="3"/>
  <c r="AA615" i="3"/>
  <c r="AA716" i="3"/>
  <c r="AA214" i="3"/>
  <c r="AA642" i="3"/>
  <c r="AA112" i="3"/>
  <c r="AA118" i="3"/>
  <c r="D295" i="4"/>
  <c r="AA355" i="3"/>
  <c r="AA151" i="3"/>
  <c r="AA216" i="3"/>
  <c r="AA495" i="3"/>
  <c r="AA313" i="3"/>
  <c r="D355" i="4"/>
  <c r="AA266" i="3"/>
  <c r="AA167" i="3"/>
  <c r="D369" i="4"/>
  <c r="AA282" i="3"/>
  <c r="AA129" i="3"/>
  <c r="AA120" i="3"/>
  <c r="AA415" i="3"/>
  <c r="D299" i="4"/>
  <c r="AA647" i="3"/>
  <c r="AA351" i="3"/>
  <c r="AA315" i="3"/>
  <c r="AA146" i="3"/>
  <c r="AA441" i="3"/>
  <c r="AA195" i="3"/>
  <c r="AA617" i="3"/>
  <c r="AA736" i="3"/>
  <c r="AA365" i="3"/>
  <c r="AA719" i="3"/>
  <c r="AA445" i="3"/>
  <c r="AA379" i="3"/>
  <c r="AA636" i="3"/>
  <c r="AA219" i="3"/>
  <c r="AA625" i="3"/>
  <c r="AA370" i="3"/>
  <c r="AA659" i="3"/>
  <c r="AA160" i="3"/>
  <c r="D285" i="4"/>
  <c r="AA520" i="3"/>
  <c r="AA391" i="3"/>
  <c r="D366" i="4"/>
  <c r="AA287" i="3"/>
  <c r="AA619" i="3"/>
  <c r="D379" i="4"/>
  <c r="AA419" i="3"/>
  <c r="AA674" i="3"/>
  <c r="AA582" i="3"/>
  <c r="AA263" i="3"/>
  <c r="D267" i="4"/>
  <c r="AA602" i="3"/>
  <c r="AA682" i="3"/>
  <c r="AA175" i="3"/>
  <c r="AA713" i="3"/>
  <c r="AA257" i="3"/>
  <c r="AA83" i="3"/>
  <c r="AA172" i="3"/>
  <c r="AA673" i="3"/>
  <c r="AA385" i="3"/>
  <c r="AA330" i="3"/>
  <c r="D337" i="4"/>
  <c r="D323" i="4"/>
  <c r="AA103" i="3"/>
  <c r="AA539" i="3"/>
  <c r="D401" i="4"/>
  <c r="AA494" i="3"/>
  <c r="AA344" i="3"/>
  <c r="D276" i="4"/>
  <c r="D312" i="4"/>
  <c r="AA139" i="3"/>
  <c r="AA688" i="3"/>
  <c r="D397" i="4"/>
  <c r="AA471" i="3"/>
  <c r="D340" i="4"/>
  <c r="AA718" i="3"/>
  <c r="AA733" i="3"/>
  <c r="AA694" i="3"/>
  <c r="AA476" i="3"/>
  <c r="AA499" i="3"/>
  <c r="AA629" i="3"/>
  <c r="AA171" i="3"/>
  <c r="AA137" i="3"/>
  <c r="AA731" i="3"/>
  <c r="AA274" i="3"/>
  <c r="D274" i="4"/>
  <c r="AA446" i="3"/>
  <c r="AA88" i="3"/>
  <c r="AA116" i="3"/>
  <c r="AA223" i="3"/>
  <c r="AA105" i="3"/>
  <c r="AA314" i="3"/>
  <c r="AA250" i="3"/>
  <c r="AA121" i="3"/>
  <c r="AA424" i="3"/>
  <c r="AA76" i="3"/>
  <c r="D310" i="4"/>
  <c r="AA583" i="3"/>
  <c r="AA81" i="3"/>
  <c r="AA450" i="3"/>
  <c r="AA456" i="3"/>
  <c r="AA243" i="3"/>
  <c r="AA475" i="3"/>
  <c r="D411" i="4"/>
  <c r="AA132" i="3"/>
  <c r="AA420" i="3"/>
  <c r="D339" i="4"/>
  <c r="D263" i="4"/>
  <c r="D294" i="4"/>
  <c r="AA697" i="3"/>
  <c r="AA666" i="3"/>
  <c r="AA622" i="3"/>
  <c r="AA605" i="3"/>
  <c r="AA394" i="3"/>
  <c r="AA588" i="3"/>
  <c r="AA141" i="3"/>
  <c r="AA233" i="3"/>
  <c r="AA683" i="3"/>
  <c r="AC141" i="3" l="1"/>
  <c r="AB141" i="3"/>
  <c r="AD141" i="3"/>
  <c r="AD622" i="3"/>
  <c r="AB622" i="3"/>
  <c r="AC622" i="3"/>
  <c r="AD697" i="3"/>
  <c r="AC697" i="3"/>
  <c r="AB697" i="3"/>
  <c r="AC420" i="3"/>
  <c r="AB420" i="3"/>
  <c r="AD420" i="3"/>
  <c r="AC243" i="3"/>
  <c r="AB243" i="3"/>
  <c r="AD243" i="3"/>
  <c r="AB583" i="3"/>
  <c r="AC583" i="3"/>
  <c r="AD583" i="3"/>
  <c r="AC121" i="3"/>
  <c r="AB121" i="3"/>
  <c r="AD121" i="3"/>
  <c r="AD223" i="3"/>
  <c r="AC223" i="3"/>
  <c r="AB223" i="3"/>
  <c r="AC88" i="3"/>
  <c r="AD88" i="3"/>
  <c r="AB88" i="3"/>
  <c r="AC731" i="3"/>
  <c r="AB731" i="3"/>
  <c r="AD731" i="3"/>
  <c r="AD733" i="3"/>
  <c r="AC733" i="3"/>
  <c r="AB733" i="3"/>
  <c r="F397" i="4"/>
  <c r="G397" i="4" s="1"/>
  <c r="E397" i="4"/>
  <c r="B397" i="4"/>
  <c r="C397" i="4"/>
  <c r="C312" i="4"/>
  <c r="E312" i="4"/>
  <c r="B312" i="4"/>
  <c r="F312" i="4"/>
  <c r="G312" i="4" s="1"/>
  <c r="C401" i="4"/>
  <c r="E401" i="4"/>
  <c r="F401" i="4"/>
  <c r="G401" i="4" s="1"/>
  <c r="B401" i="4"/>
  <c r="AC103" i="3"/>
  <c r="AB103" i="3"/>
  <c r="AD103" i="3"/>
  <c r="AD385" i="3"/>
  <c r="AC385" i="3"/>
  <c r="AB385" i="3"/>
  <c r="AB175" i="3"/>
  <c r="AC175" i="3"/>
  <c r="AD175" i="3"/>
  <c r="C379" i="4"/>
  <c r="B379" i="4"/>
  <c r="F379" i="4"/>
  <c r="G379" i="4" s="1"/>
  <c r="E379" i="4"/>
  <c r="AD391" i="3"/>
  <c r="AC391" i="3"/>
  <c r="AB391" i="3"/>
  <c r="AB659" i="3"/>
  <c r="AC659" i="3"/>
  <c r="AD659" i="3"/>
  <c r="AD636" i="3"/>
  <c r="AB636" i="3"/>
  <c r="AC636" i="3"/>
  <c r="AB365" i="3"/>
  <c r="AC365" i="3"/>
  <c r="AD365" i="3"/>
  <c r="AB441" i="3"/>
  <c r="AC441" i="3"/>
  <c r="AD441" i="3"/>
  <c r="AD351" i="3"/>
  <c r="AC351" i="3"/>
  <c r="AB351" i="3"/>
  <c r="C299" i="4"/>
  <c r="E299" i="4"/>
  <c r="B299" i="4"/>
  <c r="F299" i="4"/>
  <c r="G299" i="4" s="1"/>
  <c r="AC282" i="3"/>
  <c r="AB282" i="3"/>
  <c r="AD282" i="3"/>
  <c r="AB167" i="3"/>
  <c r="AD167" i="3"/>
  <c r="AC167" i="3"/>
  <c r="AB495" i="3"/>
  <c r="AC495" i="3"/>
  <c r="AD495" i="3"/>
  <c r="AC151" i="3"/>
  <c r="AD151" i="3"/>
  <c r="AB151" i="3"/>
  <c r="AC112" i="3"/>
  <c r="AB112" i="3"/>
  <c r="AD112" i="3"/>
  <c r="AC615" i="3"/>
  <c r="AD615" i="3"/>
  <c r="AB615" i="3"/>
  <c r="AB404" i="3"/>
  <c r="AD404" i="3"/>
  <c r="AC404" i="3"/>
  <c r="AB376" i="3"/>
  <c r="AC376" i="3"/>
  <c r="AD376" i="3"/>
  <c r="AD527" i="3"/>
  <c r="AB527" i="3"/>
  <c r="AC527" i="3"/>
  <c r="AC638" i="3"/>
  <c r="AD638" i="3"/>
  <c r="AB638" i="3"/>
  <c r="AB302" i="3"/>
  <c r="AD302" i="3"/>
  <c r="AC302" i="3"/>
  <c r="AB310" i="3"/>
  <c r="AC310" i="3"/>
  <c r="AD310" i="3"/>
  <c r="AB737" i="3"/>
  <c r="AD737" i="3"/>
  <c r="AC737" i="3"/>
  <c r="AC434" i="3"/>
  <c r="AB434" i="3"/>
  <c r="AD434" i="3"/>
  <c r="E332" i="4"/>
  <c r="B332" i="4"/>
  <c r="F332" i="4"/>
  <c r="G332" i="4" s="1"/>
  <c r="C332" i="4"/>
  <c r="AD668" i="3"/>
  <c r="AB668" i="3"/>
  <c r="AC668" i="3"/>
  <c r="AD74" i="3"/>
  <c r="AB74" i="3"/>
  <c r="AC74" i="3"/>
  <c r="AC418" i="3"/>
  <c r="AD418" i="3"/>
  <c r="AB418" i="3"/>
  <c r="AD70" i="3"/>
  <c r="AC70" i="3"/>
  <c r="AB70" i="3"/>
  <c r="AD727" i="3"/>
  <c r="AB727" i="3"/>
  <c r="AC727" i="3"/>
  <c r="AB658" i="3"/>
  <c r="AD658" i="3"/>
  <c r="AC658" i="3"/>
  <c r="AB193" i="3"/>
  <c r="AC193" i="3"/>
  <c r="AD193" i="3"/>
  <c r="AB755" i="3"/>
  <c r="AC755" i="3"/>
  <c r="AD755" i="3"/>
  <c r="AC197" i="3"/>
  <c r="AB197" i="3"/>
  <c r="AD197" i="3"/>
  <c r="AD174" i="3"/>
  <c r="AC174" i="3"/>
  <c r="AB174" i="3"/>
  <c r="AC325" i="3"/>
  <c r="AB325" i="3"/>
  <c r="AD325" i="3"/>
  <c r="AD230" i="3"/>
  <c r="AC230" i="3"/>
  <c r="AB230" i="3"/>
  <c r="AD616" i="3"/>
  <c r="AC616" i="3"/>
  <c r="AB616" i="3"/>
  <c r="AD566" i="3"/>
  <c r="AB566" i="3"/>
  <c r="AC566" i="3"/>
  <c r="AB497" i="3"/>
  <c r="AC497" i="3"/>
  <c r="AD497" i="3"/>
  <c r="AC253" i="3"/>
  <c r="AD253" i="3"/>
  <c r="AB253" i="3"/>
  <c r="AB80" i="3"/>
  <c r="AC80" i="3"/>
  <c r="AD80" i="3"/>
  <c r="AC461" i="3"/>
  <c r="AB461" i="3"/>
  <c r="AD461" i="3"/>
  <c r="AD744" i="3"/>
  <c r="AC744" i="3"/>
  <c r="AB744" i="3"/>
  <c r="AD544" i="3"/>
  <c r="AB544" i="3"/>
  <c r="AC544" i="3"/>
  <c r="AB749" i="3"/>
  <c r="AD749" i="3"/>
  <c r="AC749" i="3"/>
  <c r="AD225" i="3"/>
  <c r="AC225" i="3"/>
  <c r="AB225" i="3"/>
  <c r="AC503" i="3"/>
  <c r="AD503" i="3"/>
  <c r="AB503" i="3"/>
  <c r="AD90" i="3"/>
  <c r="AB90" i="3"/>
  <c r="AC90" i="3"/>
  <c r="AB738" i="3"/>
  <c r="AC738" i="3"/>
  <c r="AD738" i="3"/>
  <c r="AB320" i="3"/>
  <c r="AC320" i="3"/>
  <c r="AD320" i="3"/>
  <c r="AC579" i="3"/>
  <c r="AB579" i="3"/>
  <c r="AD579" i="3"/>
  <c r="E275" i="4"/>
  <c r="F275" i="4"/>
  <c r="G275" i="4" s="1"/>
  <c r="C275" i="4"/>
  <c r="B275" i="4"/>
  <c r="AD720" i="3"/>
  <c r="AB720" i="3"/>
  <c r="AC720" i="3"/>
  <c r="AD470" i="3"/>
  <c r="AB470" i="3"/>
  <c r="AC470" i="3"/>
  <c r="E338" i="4"/>
  <c r="C338" i="4"/>
  <c r="B338" i="4"/>
  <c r="F338" i="4"/>
  <c r="G338" i="4" s="1"/>
  <c r="AB111" i="3"/>
  <c r="AC111" i="3"/>
  <c r="AD111" i="3"/>
  <c r="AB277" i="3"/>
  <c r="AC277" i="3"/>
  <c r="AD277" i="3"/>
  <c r="AC67" i="3"/>
  <c r="AB67" i="3"/>
  <c r="AD67" i="3"/>
  <c r="AB649" i="3"/>
  <c r="AC649" i="3"/>
  <c r="AD649" i="3"/>
  <c r="AB553" i="3"/>
  <c r="AC553" i="3"/>
  <c r="AD553" i="3"/>
  <c r="AC507" i="3"/>
  <c r="AB507" i="3"/>
  <c r="AD507" i="3"/>
  <c r="C347" i="4"/>
  <c r="E347" i="4"/>
  <c r="F347" i="4"/>
  <c r="G347" i="4" s="1"/>
  <c r="B347" i="4"/>
  <c r="AB188" i="3"/>
  <c r="AC188" i="3"/>
  <c r="AD188" i="3"/>
  <c r="AD648" i="3"/>
  <c r="AC648" i="3"/>
  <c r="AB648" i="3"/>
  <c r="AB422" i="3"/>
  <c r="AD422" i="3"/>
  <c r="AC422" i="3"/>
  <c r="F365" i="4"/>
  <c r="G365" i="4" s="1"/>
  <c r="B365" i="4"/>
  <c r="E365" i="4"/>
  <c r="C365" i="4"/>
  <c r="AC72" i="3"/>
  <c r="AD72" i="3"/>
  <c r="AB72" i="3"/>
  <c r="AC203" i="3"/>
  <c r="AD203" i="3"/>
  <c r="AB203" i="3"/>
  <c r="F348" i="4"/>
  <c r="G348" i="4" s="1"/>
  <c r="B348" i="4"/>
  <c r="E348" i="4"/>
  <c r="C348" i="4"/>
  <c r="AC89" i="3"/>
  <c r="AB89" i="3"/>
  <c r="AD89" i="3"/>
  <c r="AD526" i="3"/>
  <c r="AC526" i="3"/>
  <c r="AB526" i="3"/>
  <c r="AC293" i="3"/>
  <c r="AD293" i="3"/>
  <c r="AB293" i="3"/>
  <c r="AC236" i="3"/>
  <c r="AB236" i="3"/>
  <c r="AD236" i="3"/>
  <c r="B320" i="4"/>
  <c r="C320" i="4"/>
  <c r="F320" i="4"/>
  <c r="G320" i="4" s="1"/>
  <c r="E320" i="4"/>
  <c r="AC590" i="3"/>
  <c r="AD590" i="3"/>
  <c r="AB590" i="3"/>
  <c r="AC380" i="3"/>
  <c r="AB380" i="3"/>
  <c r="AD380" i="3"/>
  <c r="AD431" i="3"/>
  <c r="AC431" i="3"/>
  <c r="AB431" i="3"/>
  <c r="AC614" i="3"/>
  <c r="AD614" i="3"/>
  <c r="AB614" i="3"/>
  <c r="AD155" i="3"/>
  <c r="AB155" i="3"/>
  <c r="AC155" i="3"/>
  <c r="AB131" i="3"/>
  <c r="AC131" i="3"/>
  <c r="AD131" i="3"/>
  <c r="AD722" i="3"/>
  <c r="AB722" i="3"/>
  <c r="AC722" i="3"/>
  <c r="AB740" i="3"/>
  <c r="AC740" i="3"/>
  <c r="AD740" i="3"/>
  <c r="F283" i="4"/>
  <c r="G283" i="4" s="1"/>
  <c r="E283" i="4"/>
  <c r="C283" i="4"/>
  <c r="B283" i="4"/>
  <c r="AD493" i="3"/>
  <c r="AC493" i="3"/>
  <c r="AB493" i="3"/>
  <c r="F402" i="4"/>
  <c r="G402" i="4" s="1"/>
  <c r="B402" i="4"/>
  <c r="E402" i="4"/>
  <c r="C402" i="4"/>
  <c r="F316" i="4"/>
  <c r="G316" i="4" s="1"/>
  <c r="B316" i="4"/>
  <c r="C316" i="4"/>
  <c r="E316" i="4"/>
  <c r="AB595" i="3"/>
  <c r="AD595" i="3"/>
  <c r="AC595" i="3"/>
  <c r="AC220" i="3"/>
  <c r="AD220" i="3"/>
  <c r="AB220" i="3"/>
  <c r="AD322" i="3"/>
  <c r="AB322" i="3"/>
  <c r="AC322" i="3"/>
  <c r="AC386" i="3"/>
  <c r="AD386" i="3"/>
  <c r="AB386" i="3"/>
  <c r="AB337" i="3"/>
  <c r="AC337" i="3"/>
  <c r="AD337" i="3"/>
  <c r="AC297" i="3"/>
  <c r="AB297" i="3"/>
  <c r="AD297" i="3"/>
  <c r="C377" i="4"/>
  <c r="E377" i="4"/>
  <c r="F377" i="4"/>
  <c r="G377" i="4" s="1"/>
  <c r="B377" i="4"/>
  <c r="AC416" i="3"/>
  <c r="AB416" i="3"/>
  <c r="AD416" i="3"/>
  <c r="AB150" i="3"/>
  <c r="AC150" i="3"/>
  <c r="AD150" i="3"/>
  <c r="AC138" i="3"/>
  <c r="AB138" i="3"/>
  <c r="AD138" i="3"/>
  <c r="AC554" i="3"/>
  <c r="AD554" i="3"/>
  <c r="AB554" i="3"/>
  <c r="AD460" i="3"/>
  <c r="AC460" i="3"/>
  <c r="AB460" i="3"/>
  <c r="AB734" i="3"/>
  <c r="AD734" i="3"/>
  <c r="AC734" i="3"/>
  <c r="AD328" i="3"/>
  <c r="AB328" i="3"/>
  <c r="AC328" i="3"/>
  <c r="B399" i="4"/>
  <c r="F399" i="4"/>
  <c r="G399" i="4" s="1"/>
  <c r="E399" i="4"/>
  <c r="C399" i="4"/>
  <c r="AD413" i="3"/>
  <c r="AB413" i="3"/>
  <c r="AC413" i="3"/>
  <c r="AD305" i="3"/>
  <c r="AC305" i="3"/>
  <c r="AB305" i="3"/>
  <c r="AB567" i="3"/>
  <c r="AD567" i="3"/>
  <c r="AC567" i="3"/>
  <c r="AC204" i="3"/>
  <c r="AD204" i="3"/>
  <c r="AB204" i="3"/>
  <c r="AD359" i="3"/>
  <c r="AB359" i="3"/>
  <c r="AC359" i="3"/>
  <c r="E415" i="4"/>
  <c r="F415" i="4"/>
  <c r="G415" i="4" s="1"/>
  <c r="B415" i="4"/>
  <c r="C415" i="4"/>
  <c r="AB269" i="3"/>
  <c r="AC269" i="3"/>
  <c r="AD269" i="3"/>
  <c r="AD488" i="3"/>
  <c r="AB488" i="3"/>
  <c r="AC488" i="3"/>
  <c r="AC396" i="3"/>
  <c r="AB396" i="3"/>
  <c r="AD396" i="3"/>
  <c r="AC597" i="3"/>
  <c r="AD597" i="3"/>
  <c r="AB597" i="3"/>
  <c r="AB511" i="3"/>
  <c r="AC511" i="3"/>
  <c r="AD511" i="3"/>
  <c r="AC421" i="3"/>
  <c r="AB421" i="3"/>
  <c r="AD421" i="3"/>
  <c r="AD725" i="3"/>
  <c r="AB725" i="3"/>
  <c r="AC725" i="3"/>
  <c r="F262" i="4"/>
  <c r="G262" i="4" s="1"/>
  <c r="E262" i="4"/>
  <c r="B262" i="4"/>
  <c r="C262" i="4"/>
  <c r="AC748" i="3"/>
  <c r="AB748" i="3"/>
  <c r="AD748" i="3"/>
  <c r="B330" i="4"/>
  <c r="C330" i="4"/>
  <c r="F330" i="4"/>
  <c r="G330" i="4" s="1"/>
  <c r="E330" i="4"/>
  <c r="AC373" i="3"/>
  <c r="AD373" i="3"/>
  <c r="AB373" i="3"/>
  <c r="E363" i="4"/>
  <c r="C363" i="4"/>
  <c r="B363" i="4"/>
  <c r="F363" i="4"/>
  <c r="G363" i="4" s="1"/>
  <c r="AB248" i="3"/>
  <c r="AD248" i="3"/>
  <c r="AC248" i="3"/>
  <c r="AD285" i="3"/>
  <c r="AC285" i="3"/>
  <c r="AB285" i="3"/>
  <c r="AC661" i="3"/>
  <c r="AD661" i="3"/>
  <c r="AB661" i="3"/>
  <c r="AD504" i="3"/>
  <c r="AC504" i="3"/>
  <c r="AB504" i="3"/>
  <c r="AB448" i="3"/>
  <c r="AC448" i="3"/>
  <c r="AD448" i="3"/>
  <c r="AD487" i="3"/>
  <c r="AB487" i="3"/>
  <c r="AC487" i="3"/>
  <c r="AC639" i="3"/>
  <c r="AB639" i="3"/>
  <c r="AD639" i="3"/>
  <c r="AB677" i="3"/>
  <c r="AC677" i="3"/>
  <c r="AD677" i="3"/>
  <c r="AD400" i="3"/>
  <c r="AC400" i="3"/>
  <c r="AB400" i="3"/>
  <c r="AD389" i="3"/>
  <c r="AC389" i="3"/>
  <c r="AB389" i="3"/>
  <c r="F400" i="4"/>
  <c r="G400" i="4" s="1"/>
  <c r="E400" i="4"/>
  <c r="B400" i="4"/>
  <c r="C400" i="4"/>
  <c r="AB289" i="3"/>
  <c r="AC289" i="3"/>
  <c r="AD289" i="3"/>
  <c r="AB240" i="3"/>
  <c r="AC240" i="3"/>
  <c r="AD240" i="3"/>
  <c r="AC238" i="3"/>
  <c r="AB238" i="3"/>
  <c r="AD238" i="3"/>
  <c r="AC273" i="3"/>
  <c r="AD273" i="3"/>
  <c r="AB273" i="3"/>
  <c r="AD486" i="3"/>
  <c r="AB486" i="3"/>
  <c r="AC486" i="3"/>
  <c r="B261" i="4"/>
  <c r="C261" i="4"/>
  <c r="F261" i="4"/>
  <c r="G261" i="4" s="1"/>
  <c r="E261" i="4"/>
  <c r="AC624" i="3"/>
  <c r="AB624" i="3"/>
  <c r="AD624" i="3"/>
  <c r="AD251" i="3"/>
  <c r="AC251" i="3"/>
  <c r="AB251" i="3"/>
  <c r="AB655" i="3"/>
  <c r="AC655" i="3"/>
  <c r="AD655" i="3"/>
  <c r="AD671" i="3"/>
  <c r="AC671" i="3"/>
  <c r="AB671" i="3"/>
  <c r="E286" i="4"/>
  <c r="F286" i="4"/>
  <c r="G286" i="4" s="1"/>
  <c r="C286" i="4"/>
  <c r="B286" i="4"/>
  <c r="AD662" i="3"/>
  <c r="AC662" i="3"/>
  <c r="AB662" i="3"/>
  <c r="B317" i="4"/>
  <c r="F317" i="4"/>
  <c r="G317" i="4" s="1"/>
  <c r="C317" i="4"/>
  <c r="E317" i="4"/>
  <c r="AB252" i="3"/>
  <c r="AC252" i="3"/>
  <c r="AD252" i="3"/>
  <c r="F412" i="4"/>
  <c r="G412" i="4" s="1"/>
  <c r="E412" i="4"/>
  <c r="C412" i="4"/>
  <c r="B412" i="4"/>
  <c r="AD715" i="3"/>
  <c r="AC715" i="3"/>
  <c r="AB715" i="3"/>
  <c r="AD491" i="3"/>
  <c r="AC491" i="3"/>
  <c r="AB491" i="3"/>
  <c r="AB165" i="3"/>
  <c r="AC165" i="3"/>
  <c r="AD165" i="3"/>
  <c r="AB650" i="3"/>
  <c r="AD650" i="3"/>
  <c r="AC650" i="3"/>
  <c r="AD403" i="3"/>
  <c r="AB403" i="3"/>
  <c r="AC403" i="3"/>
  <c r="AC384" i="3"/>
  <c r="AD384" i="3"/>
  <c r="AB384" i="3"/>
  <c r="AC564" i="3"/>
  <c r="AD564" i="3"/>
  <c r="AB564" i="3"/>
  <c r="AD522" i="3"/>
  <c r="AC522" i="3"/>
  <c r="AB522" i="3"/>
  <c r="AD86" i="3"/>
  <c r="AB86" i="3"/>
  <c r="AC86" i="3"/>
  <c r="AB693" i="3"/>
  <c r="AC693" i="3"/>
  <c r="AD693" i="3"/>
  <c r="AC589" i="3"/>
  <c r="AD589" i="3"/>
  <c r="AB589" i="3"/>
  <c r="AD319" i="3"/>
  <c r="AB319" i="3"/>
  <c r="AC319" i="3"/>
  <c r="AB335" i="3"/>
  <c r="AC335" i="3"/>
  <c r="AD335" i="3"/>
  <c r="F290" i="4"/>
  <c r="G290" i="4" s="1"/>
  <c r="E290" i="4"/>
  <c r="B290" i="4"/>
  <c r="C290" i="4"/>
  <c r="C368" i="4"/>
  <c r="B368" i="4"/>
  <c r="E368" i="4"/>
  <c r="F368" i="4"/>
  <c r="G368" i="4" s="1"/>
  <c r="AD309" i="3"/>
  <c r="AB309" i="3"/>
  <c r="AC309" i="3"/>
  <c r="AD352" i="3"/>
  <c r="AB352" i="3"/>
  <c r="AC352" i="3"/>
  <c r="AB477" i="3"/>
  <c r="AD477" i="3"/>
  <c r="AC477" i="3"/>
  <c r="AB551" i="3"/>
  <c r="AC551" i="3"/>
  <c r="AD551" i="3"/>
  <c r="AD113" i="3"/>
  <c r="AC113" i="3"/>
  <c r="AB113" i="3"/>
  <c r="E296" i="4"/>
  <c r="C296" i="4"/>
  <c r="B296" i="4"/>
  <c r="F296" i="4"/>
  <c r="G296" i="4" s="1"/>
  <c r="AB348" i="3"/>
  <c r="AC348" i="3"/>
  <c r="AD348" i="3"/>
  <c r="AC366" i="3"/>
  <c r="AB366" i="3"/>
  <c r="AD366" i="3"/>
  <c r="E380" i="4"/>
  <c r="F380" i="4"/>
  <c r="G380" i="4" s="1"/>
  <c r="C380" i="4"/>
  <c r="B380" i="4"/>
  <c r="AB361" i="3"/>
  <c r="AC361" i="3"/>
  <c r="AD361" i="3"/>
  <c r="AD275" i="3"/>
  <c r="AB275" i="3"/>
  <c r="AC275" i="3"/>
  <c r="AC262" i="3"/>
  <c r="AD262" i="3"/>
  <c r="AB262" i="3"/>
  <c r="F265" i="4"/>
  <c r="G265" i="4" s="1"/>
  <c r="B265" i="4"/>
  <c r="C265" i="4"/>
  <c r="E265" i="4"/>
  <c r="AC92" i="3"/>
  <c r="AB92" i="3"/>
  <c r="AD92" i="3"/>
  <c r="B306" i="4"/>
  <c r="C306" i="4"/>
  <c r="F306" i="4"/>
  <c r="G306" i="4" s="1"/>
  <c r="E306" i="4"/>
  <c r="AB194" i="3"/>
  <c r="AD194" i="3"/>
  <c r="AC194" i="3"/>
  <c r="AD569" i="3"/>
  <c r="AB569" i="3"/>
  <c r="AC569" i="3"/>
  <c r="AB393" i="3"/>
  <c r="AD393" i="3"/>
  <c r="AC393" i="3"/>
  <c r="AD414" i="3"/>
  <c r="AC414" i="3"/>
  <c r="AB414" i="3"/>
  <c r="AD584" i="3"/>
  <c r="AC584" i="3"/>
  <c r="AB584" i="3"/>
  <c r="AB684" i="3"/>
  <c r="AC684" i="3"/>
  <c r="AD684" i="3"/>
  <c r="AC284" i="3"/>
  <c r="AB284" i="3"/>
  <c r="AD284" i="3"/>
  <c r="AB501" i="3"/>
  <c r="AD501" i="3"/>
  <c r="AC501" i="3"/>
  <c r="AC101" i="3"/>
  <c r="AD101" i="3"/>
  <c r="AB101" i="3"/>
  <c r="AD473" i="3"/>
  <c r="AB473" i="3"/>
  <c r="AC473" i="3"/>
  <c r="AC279" i="3"/>
  <c r="AB279" i="3"/>
  <c r="AD279" i="3"/>
  <c r="C381" i="4"/>
  <c r="B381" i="4"/>
  <c r="F381" i="4"/>
  <c r="G381" i="4" s="1"/>
  <c r="E381" i="4"/>
  <c r="AB552" i="3"/>
  <c r="AC552" i="3"/>
  <c r="AD552" i="3"/>
  <c r="AB759" i="3"/>
  <c r="AC759" i="3"/>
  <c r="AD759" i="3"/>
  <c r="AB523" i="3"/>
  <c r="AD523" i="3"/>
  <c r="AC523" i="3"/>
  <c r="AC756" i="3"/>
  <c r="AB756" i="3"/>
  <c r="AD756" i="3"/>
  <c r="B289" i="4"/>
  <c r="C289" i="4"/>
  <c r="F289" i="4"/>
  <c r="G289" i="4" s="1"/>
  <c r="E289" i="4"/>
  <c r="AD529" i="3"/>
  <c r="AC529" i="3"/>
  <c r="AB529" i="3"/>
  <c r="F351" i="4"/>
  <c r="G351" i="4" s="1"/>
  <c r="B351" i="4"/>
  <c r="E351" i="4"/>
  <c r="C351" i="4"/>
  <c r="AB82" i="3"/>
  <c r="AD82" i="3"/>
  <c r="AC82" i="3"/>
  <c r="AB190" i="3"/>
  <c r="AD190" i="3"/>
  <c r="AC190" i="3"/>
  <c r="AC574" i="3"/>
  <c r="AB574" i="3"/>
  <c r="AD574" i="3"/>
  <c r="AD591" i="3"/>
  <c r="AC591" i="3"/>
  <c r="AB591" i="3"/>
  <c r="AB270" i="3"/>
  <c r="AD270" i="3"/>
  <c r="AC270" i="3"/>
  <c r="AD489" i="3"/>
  <c r="AC489" i="3"/>
  <c r="AB489" i="3"/>
  <c r="AC430" i="3"/>
  <c r="AB430" i="3"/>
  <c r="AD430" i="3"/>
  <c r="C307" i="4"/>
  <c r="B307" i="4"/>
  <c r="F307" i="4"/>
  <c r="G307" i="4" s="1"/>
  <c r="E307" i="4"/>
  <c r="AD290" i="3"/>
  <c r="AC290" i="3"/>
  <c r="AB290" i="3"/>
  <c r="AD272" i="3"/>
  <c r="AC272" i="3"/>
  <c r="AB272" i="3"/>
  <c r="AD547" i="3"/>
  <c r="AB547" i="3"/>
  <c r="AC547" i="3"/>
  <c r="F405" i="4"/>
  <c r="G405" i="4" s="1"/>
  <c r="E405" i="4"/>
  <c r="B405" i="4"/>
  <c r="C405" i="4"/>
  <c r="F270" i="4"/>
  <c r="G270" i="4" s="1"/>
  <c r="B270" i="4"/>
  <c r="C270" i="4"/>
  <c r="E270" i="4"/>
  <c r="AC710" i="3"/>
  <c r="AB710" i="3"/>
  <c r="AD710" i="3"/>
  <c r="AB374" i="3"/>
  <c r="AC374" i="3"/>
  <c r="AD374" i="3"/>
  <c r="F308" i="4"/>
  <c r="G308" i="4" s="1"/>
  <c r="C308" i="4"/>
  <c r="B308" i="4"/>
  <c r="E308" i="4"/>
  <c r="AC699" i="3"/>
  <c r="AB699" i="3"/>
  <c r="AD699" i="3"/>
  <c r="AC84" i="3"/>
  <c r="AD84" i="3"/>
  <c r="AB84" i="3"/>
  <c r="B279" i="4"/>
  <c r="C279" i="4"/>
  <c r="F279" i="4"/>
  <c r="G279" i="4" s="1"/>
  <c r="E279" i="4"/>
  <c r="AB611" i="3"/>
  <c r="AD611" i="3"/>
  <c r="AC611" i="3"/>
  <c r="AC540" i="3"/>
  <c r="AD540" i="3"/>
  <c r="AB540" i="3"/>
  <c r="AD729" i="3"/>
  <c r="AC729" i="3"/>
  <c r="AB729" i="3"/>
  <c r="AB377" i="3"/>
  <c r="AC377" i="3"/>
  <c r="AD377" i="3"/>
  <c r="AB255" i="3"/>
  <c r="AC255" i="3"/>
  <c r="AD255" i="3"/>
  <c r="B302" i="4"/>
  <c r="C302" i="4"/>
  <c r="E302" i="4"/>
  <c r="F302" i="4"/>
  <c r="G302" i="4" s="1"/>
  <c r="AD158" i="3"/>
  <c r="AC158" i="3"/>
  <c r="AB158" i="3"/>
  <c r="AD166" i="3"/>
  <c r="AC166" i="3"/>
  <c r="AB166" i="3"/>
  <c r="AD201" i="3"/>
  <c r="AC201" i="3"/>
  <c r="AB201" i="3"/>
  <c r="AC711" i="3"/>
  <c r="AB711" i="3"/>
  <c r="AD711" i="3"/>
  <c r="AB318" i="3"/>
  <c r="AD318" i="3"/>
  <c r="AC318" i="3"/>
  <c r="AB634" i="3"/>
  <c r="AC634" i="3"/>
  <c r="AD634" i="3"/>
  <c r="AD627" i="3"/>
  <c r="AB627" i="3"/>
  <c r="AC627" i="3"/>
  <c r="AC730" i="3"/>
  <c r="AD730" i="3"/>
  <c r="AB730" i="3"/>
  <c r="AC689" i="3"/>
  <c r="AD689" i="3"/>
  <c r="AB689" i="3"/>
  <c r="AD464" i="3"/>
  <c r="AC464" i="3"/>
  <c r="AB464" i="3"/>
  <c r="F333" i="4"/>
  <c r="G333" i="4" s="1"/>
  <c r="B333" i="4"/>
  <c r="C333" i="4"/>
  <c r="E333" i="4"/>
  <c r="AB453" i="3"/>
  <c r="AD453" i="3"/>
  <c r="AC453" i="3"/>
  <c r="AB91" i="3"/>
  <c r="AC91" i="3"/>
  <c r="AD91" i="3"/>
  <c r="E273" i="4"/>
  <c r="C273" i="4"/>
  <c r="B273" i="4"/>
  <c r="F273" i="4"/>
  <c r="G273" i="4" s="1"/>
  <c r="AC288" i="3"/>
  <c r="AB288" i="3"/>
  <c r="AD288" i="3"/>
  <c r="AB96" i="3"/>
  <c r="AC96" i="3"/>
  <c r="AD96" i="3"/>
  <c r="E364" i="4"/>
  <c r="B364" i="4"/>
  <c r="C364" i="4"/>
  <c r="F364" i="4"/>
  <c r="G364" i="4" s="1"/>
  <c r="B305" i="4"/>
  <c r="F305" i="4"/>
  <c r="G305" i="4" s="1"/>
  <c r="E305" i="4"/>
  <c r="C305" i="4"/>
  <c r="AD542" i="3"/>
  <c r="AB542" i="3"/>
  <c r="AC542" i="3"/>
  <c r="AD346" i="3"/>
  <c r="AC346" i="3"/>
  <c r="AB346" i="3"/>
  <c r="F331" i="4"/>
  <c r="G331" i="4" s="1"/>
  <c r="B331" i="4"/>
  <c r="C331" i="4"/>
  <c r="E331" i="4"/>
  <c r="AD451" i="3"/>
  <c r="AC451" i="3"/>
  <c r="AB451" i="3"/>
  <c r="F341" i="4"/>
  <c r="G341" i="4" s="1"/>
  <c r="C341" i="4"/>
  <c r="E341" i="4"/>
  <c r="B341" i="4"/>
  <c r="AD123" i="3"/>
  <c r="AB123" i="3"/>
  <c r="AC123" i="3"/>
  <c r="AC439" i="3"/>
  <c r="AB439" i="3"/>
  <c r="AD439" i="3"/>
  <c r="AD726" i="3"/>
  <c r="AC726" i="3"/>
  <c r="AB726" i="3"/>
  <c r="F258" i="4"/>
  <c r="G258" i="4" s="1"/>
  <c r="C258" i="4"/>
  <c r="E258" i="4"/>
  <c r="B258" i="4"/>
  <c r="AB695" i="3"/>
  <c r="AD695" i="3"/>
  <c r="AC695" i="3"/>
  <c r="AD512" i="3"/>
  <c r="AB512" i="3"/>
  <c r="AC512" i="3"/>
  <c r="AC515" i="3"/>
  <c r="AD515" i="3"/>
  <c r="AB515" i="3"/>
  <c r="AD505" i="3"/>
  <c r="AB505" i="3"/>
  <c r="AC505" i="3"/>
  <c r="F410" i="4"/>
  <c r="G410" i="4" s="1"/>
  <c r="B410" i="4"/>
  <c r="E410" i="4"/>
  <c r="C410" i="4"/>
  <c r="AB646" i="3"/>
  <c r="AC646" i="3"/>
  <c r="AD646" i="3"/>
  <c r="C350" i="4"/>
  <c r="B350" i="4"/>
  <c r="E350" i="4"/>
  <c r="F350" i="4"/>
  <c r="G350" i="4" s="1"/>
  <c r="AC752" i="3"/>
  <c r="AD752" i="3"/>
  <c r="AB752" i="3"/>
  <c r="AD741" i="3"/>
  <c r="AC741" i="3"/>
  <c r="AB741" i="3"/>
  <c r="AC517" i="3"/>
  <c r="AD517" i="3"/>
  <c r="AB517" i="3"/>
  <c r="C372" i="4"/>
  <c r="E372" i="4"/>
  <c r="B372" i="4"/>
  <c r="F372" i="4"/>
  <c r="G372" i="4" s="1"/>
  <c r="AC575" i="3"/>
  <c r="AB575" i="3"/>
  <c r="AD575" i="3"/>
  <c r="AC212" i="3"/>
  <c r="AD212" i="3"/>
  <c r="AB212" i="3"/>
  <c r="E354" i="4"/>
  <c r="B354" i="4"/>
  <c r="C354" i="4"/>
  <c r="F354" i="4"/>
  <c r="G354" i="4" s="1"/>
  <c r="AC363" i="3"/>
  <c r="AD363" i="3"/>
  <c r="AB363" i="3"/>
  <c r="AC102" i="3"/>
  <c r="AD102" i="3"/>
  <c r="AB102" i="3"/>
  <c r="AC106" i="3"/>
  <c r="AD106" i="3"/>
  <c r="AB106" i="3"/>
  <c r="AB530" i="3"/>
  <c r="AC530" i="3"/>
  <c r="AD530" i="3"/>
  <c r="AB345" i="3"/>
  <c r="AC345" i="3"/>
  <c r="AD345" i="3"/>
  <c r="AD301" i="3"/>
  <c r="AC301" i="3"/>
  <c r="AB301" i="3"/>
  <c r="E390" i="4"/>
  <c r="B390" i="4"/>
  <c r="F390" i="4"/>
  <c r="G390" i="4" s="1"/>
  <c r="C390" i="4"/>
  <c r="E352" i="4"/>
  <c r="B352" i="4"/>
  <c r="F352" i="4"/>
  <c r="G352" i="4" s="1"/>
  <c r="C352" i="4"/>
  <c r="AC178" i="3"/>
  <c r="AB178" i="3"/>
  <c r="AD178" i="3"/>
  <c r="AD117" i="3"/>
  <c r="AC117" i="3"/>
  <c r="AB117" i="3"/>
  <c r="AC349" i="3"/>
  <c r="AD349" i="3"/>
  <c r="AB349" i="3"/>
  <c r="AD185" i="3"/>
  <c r="AB185" i="3"/>
  <c r="AC185" i="3"/>
  <c r="AB442" i="3"/>
  <c r="AD442" i="3"/>
  <c r="AC442" i="3"/>
  <c r="AC254" i="3"/>
  <c r="AD254" i="3"/>
  <c r="AB254" i="3"/>
  <c r="AD367" i="3"/>
  <c r="AB367" i="3"/>
  <c r="AC367" i="3"/>
  <c r="AD381" i="3"/>
  <c r="AB381" i="3"/>
  <c r="AC381" i="3"/>
  <c r="AB594" i="3"/>
  <c r="AD594" i="3"/>
  <c r="AC594" i="3"/>
  <c r="F404" i="4"/>
  <c r="G404" i="4" s="1"/>
  <c r="E404" i="4"/>
  <c r="C404" i="4"/>
  <c r="B404" i="4"/>
  <c r="AB354" i="3"/>
  <c r="AC354" i="3"/>
  <c r="AD354" i="3"/>
  <c r="AD423" i="3"/>
  <c r="AC423" i="3"/>
  <c r="AB423" i="3"/>
  <c r="F418" i="4"/>
  <c r="G418" i="4" s="1"/>
  <c r="C418" i="4"/>
  <c r="E418" i="4"/>
  <c r="B418" i="4"/>
  <c r="AB142" i="3"/>
  <c r="AC142" i="3"/>
  <c r="AD142" i="3"/>
  <c r="AB670" i="3"/>
  <c r="AD670" i="3"/>
  <c r="AC670" i="3"/>
  <c r="AB543" i="3"/>
  <c r="AD543" i="3"/>
  <c r="AC543" i="3"/>
  <c r="AD241" i="3"/>
  <c r="AC241" i="3"/>
  <c r="AB241" i="3"/>
  <c r="C396" i="4"/>
  <c r="B396" i="4"/>
  <c r="E396" i="4"/>
  <c r="F396" i="4"/>
  <c r="G396" i="4" s="1"/>
  <c r="AD519" i="3"/>
  <c r="AB519" i="3"/>
  <c r="AC519" i="3"/>
  <c r="AC508" i="3"/>
  <c r="AB508" i="3"/>
  <c r="AD508" i="3"/>
  <c r="AD124" i="3"/>
  <c r="AC124" i="3"/>
  <c r="AB124" i="3"/>
  <c r="AB429" i="3"/>
  <c r="AC429" i="3"/>
  <c r="AD429" i="3"/>
  <c r="AC549" i="3"/>
  <c r="AB549" i="3"/>
  <c r="AD549" i="3"/>
  <c r="AD562" i="3"/>
  <c r="AC562" i="3"/>
  <c r="AB562" i="3"/>
  <c r="AB692" i="3"/>
  <c r="AD692" i="3"/>
  <c r="AC692" i="3"/>
  <c r="AD604" i="3"/>
  <c r="AB604" i="3"/>
  <c r="AC604" i="3"/>
  <c r="AB75" i="3"/>
  <c r="AC75" i="3"/>
  <c r="AD75" i="3"/>
  <c r="AB587" i="3"/>
  <c r="AD587" i="3"/>
  <c r="AC587" i="3"/>
  <c r="AB717" i="3"/>
  <c r="AD717" i="3"/>
  <c r="AC717" i="3"/>
  <c r="AD664" i="3"/>
  <c r="AC664" i="3"/>
  <c r="AB664" i="3"/>
  <c r="C393" i="4"/>
  <c r="E393" i="4"/>
  <c r="F393" i="4"/>
  <c r="G393" i="4" s="1"/>
  <c r="B393" i="4"/>
  <c r="AD127" i="3"/>
  <c r="AC127" i="3"/>
  <c r="AB127" i="3"/>
  <c r="AC176" i="3"/>
  <c r="AD176" i="3"/>
  <c r="AB176" i="3"/>
  <c r="E353" i="4"/>
  <c r="C353" i="4"/>
  <c r="B353" i="4"/>
  <c r="F353" i="4"/>
  <c r="G353" i="4" s="1"/>
  <c r="E284" i="4"/>
  <c r="C284" i="4"/>
  <c r="B284" i="4"/>
  <c r="F284" i="4"/>
  <c r="G284" i="4" s="1"/>
  <c r="AC235" i="3"/>
  <c r="AB235" i="3"/>
  <c r="AD235" i="3"/>
  <c r="B394" i="4"/>
  <c r="E394" i="4"/>
  <c r="C394" i="4"/>
  <c r="F394" i="4"/>
  <c r="G394" i="4" s="1"/>
  <c r="E408" i="4"/>
  <c r="B408" i="4"/>
  <c r="C408" i="4"/>
  <c r="F408" i="4"/>
  <c r="G408" i="4" s="1"/>
  <c r="E324" i="4"/>
  <c r="C324" i="4"/>
  <c r="F324" i="4"/>
  <c r="G324" i="4" s="1"/>
  <c r="B324" i="4"/>
  <c r="AB751" i="3"/>
  <c r="AC751" i="3"/>
  <c r="AD751" i="3"/>
  <c r="C361" i="4"/>
  <c r="E361" i="4"/>
  <c r="B361" i="4"/>
  <c r="F361" i="4"/>
  <c r="G361" i="4" s="1"/>
  <c r="E301" i="4"/>
  <c r="C301" i="4"/>
  <c r="B301" i="4"/>
  <c r="F301" i="4"/>
  <c r="G301" i="4" s="1"/>
  <c r="AC180" i="3"/>
  <c r="AD180" i="3"/>
  <c r="AB180" i="3"/>
  <c r="AD702" i="3"/>
  <c r="AB702" i="3"/>
  <c r="AC702" i="3"/>
  <c r="AC576" i="3"/>
  <c r="AD576" i="3"/>
  <c r="AB576" i="3"/>
  <c r="C398" i="4"/>
  <c r="B398" i="4"/>
  <c r="F398" i="4"/>
  <c r="G398" i="4" s="1"/>
  <c r="E398" i="4"/>
  <c r="AD99" i="3"/>
  <c r="AC99" i="3"/>
  <c r="AB99" i="3"/>
  <c r="AD267" i="3"/>
  <c r="AC267" i="3"/>
  <c r="AB267" i="3"/>
  <c r="AC73" i="3"/>
  <c r="AB73" i="3"/>
  <c r="AD73" i="3"/>
  <c r="AB130" i="3"/>
  <c r="AD130" i="3"/>
  <c r="AC130" i="3"/>
  <c r="AC652" i="3"/>
  <c r="AD652" i="3"/>
  <c r="AB652" i="3"/>
  <c r="AC732" i="3"/>
  <c r="AB732" i="3"/>
  <c r="AD732" i="3"/>
  <c r="AC336" i="3"/>
  <c r="AB336" i="3"/>
  <c r="AD336" i="3"/>
  <c r="AD750" i="3"/>
  <c r="AC750" i="3"/>
  <c r="AB750" i="3"/>
  <c r="F375" i="4"/>
  <c r="G375" i="4" s="1"/>
  <c r="C375" i="4"/>
  <c r="B375" i="4"/>
  <c r="E375" i="4"/>
  <c r="AD234" i="3"/>
  <c r="AC234" i="3"/>
  <c r="AB234" i="3"/>
  <c r="B362" i="4"/>
  <c r="F362" i="4"/>
  <c r="G362" i="4" s="1"/>
  <c r="C362" i="4"/>
  <c r="E362" i="4"/>
  <c r="AC307" i="3"/>
  <c r="AB307" i="3"/>
  <c r="AD307" i="3"/>
  <c r="AB683" i="3"/>
  <c r="AC683" i="3"/>
  <c r="AD683" i="3"/>
  <c r="AD394" i="3"/>
  <c r="AB394" i="3"/>
  <c r="AC394" i="3"/>
  <c r="C263" i="4"/>
  <c r="E263" i="4"/>
  <c r="B263" i="4"/>
  <c r="F263" i="4"/>
  <c r="G263" i="4" s="1"/>
  <c r="F411" i="4"/>
  <c r="G411" i="4" s="1"/>
  <c r="C411" i="4"/>
  <c r="B411" i="4"/>
  <c r="E411" i="4"/>
  <c r="AC450" i="3"/>
  <c r="AB450" i="3"/>
  <c r="AD450" i="3"/>
  <c r="AC76" i="3"/>
  <c r="AB76" i="3"/>
  <c r="AD76" i="3"/>
  <c r="AC314" i="3"/>
  <c r="AD314" i="3"/>
  <c r="AB314" i="3"/>
  <c r="B274" i="4"/>
  <c r="E274" i="4"/>
  <c r="F274" i="4"/>
  <c r="G274" i="4" s="1"/>
  <c r="C274" i="4"/>
  <c r="AB171" i="3"/>
  <c r="AC171" i="3"/>
  <c r="AD171" i="3"/>
  <c r="AD476" i="3"/>
  <c r="AB476" i="3"/>
  <c r="AC476" i="3"/>
  <c r="B340" i="4"/>
  <c r="F340" i="4"/>
  <c r="G340" i="4" s="1"/>
  <c r="C340" i="4"/>
  <c r="E340" i="4"/>
  <c r="AD688" i="3"/>
  <c r="AB688" i="3"/>
  <c r="AC688" i="3"/>
  <c r="AC344" i="3"/>
  <c r="AD344" i="3"/>
  <c r="AB344" i="3"/>
  <c r="F337" i="4"/>
  <c r="G337" i="4" s="1"/>
  <c r="C337" i="4"/>
  <c r="E337" i="4"/>
  <c r="B337" i="4"/>
  <c r="AB172" i="3"/>
  <c r="AC172" i="3"/>
  <c r="AD172" i="3"/>
  <c r="AD257" i="3"/>
  <c r="AC257" i="3"/>
  <c r="AB257" i="3"/>
  <c r="AB602" i="3"/>
  <c r="AC602" i="3"/>
  <c r="AD602" i="3"/>
  <c r="AD263" i="3"/>
  <c r="AC263" i="3"/>
  <c r="AB263" i="3"/>
  <c r="AB674" i="3"/>
  <c r="AC674" i="3"/>
  <c r="AD674" i="3"/>
  <c r="AB287" i="3"/>
  <c r="AC287" i="3"/>
  <c r="AD287" i="3"/>
  <c r="F285" i="4"/>
  <c r="G285" i="4" s="1"/>
  <c r="C285" i="4"/>
  <c r="E285" i="4"/>
  <c r="B285" i="4"/>
  <c r="AB625" i="3"/>
  <c r="AD625" i="3"/>
  <c r="AC625" i="3"/>
  <c r="AB445" i="3"/>
  <c r="AC445" i="3"/>
  <c r="AD445" i="3"/>
  <c r="AC617" i="3"/>
  <c r="AB617" i="3"/>
  <c r="AD617" i="3"/>
  <c r="AB120" i="3"/>
  <c r="AD120" i="3"/>
  <c r="AC120" i="3"/>
  <c r="E355" i="4"/>
  <c r="C355" i="4"/>
  <c r="B355" i="4"/>
  <c r="F355" i="4"/>
  <c r="G355" i="4" s="1"/>
  <c r="C295" i="4"/>
  <c r="F295" i="4"/>
  <c r="G295" i="4" s="1"/>
  <c r="E295" i="4"/>
  <c r="B295" i="4"/>
  <c r="AD214" i="3"/>
  <c r="AC214" i="3"/>
  <c r="AB214" i="3"/>
  <c r="AD570" i="3"/>
  <c r="AB570" i="3"/>
  <c r="AC570" i="3"/>
  <c r="AB676" i="3"/>
  <c r="AC676" i="3"/>
  <c r="AD676" i="3"/>
  <c r="B272" i="4"/>
  <c r="E272" i="4"/>
  <c r="F272" i="4"/>
  <c r="G272" i="4" s="1"/>
  <c r="C272" i="4"/>
  <c r="AB436" i="3"/>
  <c r="AC436" i="3"/>
  <c r="AD436" i="3"/>
  <c r="AB609" i="3"/>
  <c r="AD609" i="3"/>
  <c r="AC609" i="3"/>
  <c r="AD723" i="3"/>
  <c r="AB723" i="3"/>
  <c r="AC723" i="3"/>
  <c r="AB87" i="3"/>
  <c r="AD87" i="3"/>
  <c r="AC87" i="3"/>
  <c r="B298" i="4"/>
  <c r="C298" i="4"/>
  <c r="E298" i="4"/>
  <c r="F298" i="4"/>
  <c r="G298" i="4" s="1"/>
  <c r="AC687" i="3"/>
  <c r="AB687" i="3"/>
  <c r="AD687" i="3"/>
  <c r="AB77" i="3"/>
  <c r="AD77" i="3"/>
  <c r="AC77" i="3"/>
  <c r="AB340" i="3"/>
  <c r="AD340" i="3"/>
  <c r="AC340" i="3"/>
  <c r="AB672" i="3"/>
  <c r="AC672" i="3"/>
  <c r="AD672" i="3"/>
  <c r="AC742" i="3"/>
  <c r="AB742" i="3"/>
  <c r="AD742" i="3"/>
  <c r="AB480" i="3"/>
  <c r="AC480" i="3"/>
  <c r="AD480" i="3"/>
  <c r="AD388" i="3"/>
  <c r="AC388" i="3"/>
  <c r="AB388" i="3"/>
  <c r="AD534" i="3"/>
  <c r="AB534" i="3"/>
  <c r="AC534" i="3"/>
  <c r="AB548" i="3"/>
  <c r="AD548" i="3"/>
  <c r="AC548" i="3"/>
  <c r="AB457" i="3"/>
  <c r="AC457" i="3"/>
  <c r="AD457" i="3"/>
  <c r="C367" i="4"/>
  <c r="B367" i="4"/>
  <c r="F367" i="4"/>
  <c r="G367" i="4" s="1"/>
  <c r="E367" i="4"/>
  <c r="AC153" i="3"/>
  <c r="AD153" i="3"/>
  <c r="AB153" i="3"/>
  <c r="B292" i="4"/>
  <c r="E292" i="4"/>
  <c r="C292" i="4"/>
  <c r="F292" i="4"/>
  <c r="G292" i="4" s="1"/>
  <c r="B371" i="4"/>
  <c r="C371" i="4"/>
  <c r="E371" i="4"/>
  <c r="F371" i="4"/>
  <c r="G371" i="4" s="1"/>
  <c r="AD268" i="3"/>
  <c r="AC268" i="3"/>
  <c r="AB268" i="3"/>
  <c r="AD651" i="3"/>
  <c r="AB651" i="3"/>
  <c r="AC651" i="3"/>
  <c r="C356" i="4"/>
  <c r="F356" i="4"/>
  <c r="G356" i="4" s="1"/>
  <c r="B356" i="4"/>
  <c r="E356" i="4"/>
  <c r="AD122" i="3"/>
  <c r="AC122" i="3"/>
  <c r="AB122" i="3"/>
  <c r="AD312" i="3"/>
  <c r="AB312" i="3"/>
  <c r="AC312" i="3"/>
  <c r="AC412" i="3"/>
  <c r="AD412" i="3"/>
  <c r="AB412" i="3"/>
  <c r="AD136" i="3"/>
  <c r="AC136" i="3"/>
  <c r="AB136" i="3"/>
  <c r="AD128" i="3"/>
  <c r="AB128" i="3"/>
  <c r="AC128" i="3"/>
  <c r="AD502" i="3"/>
  <c r="AB502" i="3"/>
  <c r="AC502" i="3"/>
  <c r="AB721" i="3"/>
  <c r="AC721" i="3"/>
  <c r="AD721" i="3"/>
  <c r="AB369" i="3"/>
  <c r="AC369" i="3"/>
  <c r="AD369" i="3"/>
  <c r="AB170" i="3"/>
  <c r="AD170" i="3"/>
  <c r="AC170" i="3"/>
  <c r="AB66" i="3"/>
  <c r="AC66" i="3"/>
  <c r="AD66" i="3"/>
  <c r="AD292" i="3"/>
  <c r="AC292" i="3"/>
  <c r="AB292" i="3"/>
  <c r="AD438" i="3"/>
  <c r="AB438" i="3"/>
  <c r="AC438" i="3"/>
  <c r="AD215" i="3"/>
  <c r="AB215" i="3"/>
  <c r="AC215" i="3"/>
  <c r="AC233" i="3"/>
  <c r="AB233" i="3"/>
  <c r="AD233" i="3"/>
  <c r="AB588" i="3"/>
  <c r="AC588" i="3"/>
  <c r="AD588" i="3"/>
  <c r="AD605" i="3"/>
  <c r="AB605" i="3"/>
  <c r="AC605" i="3"/>
  <c r="AC666" i="3"/>
  <c r="AD666" i="3"/>
  <c r="AB666" i="3"/>
  <c r="B294" i="4"/>
  <c r="E294" i="4"/>
  <c r="F294" i="4"/>
  <c r="G294" i="4" s="1"/>
  <c r="C294" i="4"/>
  <c r="C339" i="4"/>
  <c r="F339" i="4"/>
  <c r="G339" i="4" s="1"/>
  <c r="B339" i="4"/>
  <c r="E339" i="4"/>
  <c r="AB132" i="3"/>
  <c r="AD132" i="3"/>
  <c r="AC132" i="3"/>
  <c r="AB475" i="3"/>
  <c r="AD475" i="3"/>
  <c r="AC475" i="3"/>
  <c r="AC456" i="3"/>
  <c r="AB456" i="3"/>
  <c r="AD456" i="3"/>
  <c r="AD81" i="3"/>
  <c r="AC81" i="3"/>
  <c r="AB81" i="3"/>
  <c r="B310" i="4"/>
  <c r="C310" i="4"/>
  <c r="E310" i="4"/>
  <c r="F310" i="4"/>
  <c r="G310" i="4" s="1"/>
  <c r="AB424" i="3"/>
  <c r="AC424" i="3"/>
  <c r="AD424" i="3"/>
  <c r="AB250" i="3"/>
  <c r="AD250" i="3"/>
  <c r="AC250" i="3"/>
  <c r="AC105" i="3"/>
  <c r="AD105" i="3"/>
  <c r="AB105" i="3"/>
  <c r="AD116" i="3"/>
  <c r="AC116" i="3"/>
  <c r="AB116" i="3"/>
  <c r="AD446" i="3"/>
  <c r="AB446" i="3"/>
  <c r="AC446" i="3"/>
  <c r="AC274" i="3"/>
  <c r="AD274" i="3"/>
  <c r="AB274" i="3"/>
  <c r="AD137" i="3"/>
  <c r="AC137" i="3"/>
  <c r="AB137" i="3"/>
  <c r="AB629" i="3"/>
  <c r="AD629" i="3"/>
  <c r="AC629" i="3"/>
  <c r="AC499" i="3"/>
  <c r="AB499" i="3"/>
  <c r="AD499" i="3"/>
  <c r="AB694" i="3"/>
  <c r="AC694" i="3"/>
  <c r="AD694" i="3"/>
  <c r="AC718" i="3"/>
  <c r="AD718" i="3"/>
  <c r="AB718" i="3"/>
  <c r="AC471" i="3"/>
  <c r="AB471" i="3"/>
  <c r="AD471" i="3"/>
  <c r="AB139" i="3"/>
  <c r="AC139" i="3"/>
  <c r="AD139" i="3"/>
  <c r="F276" i="4"/>
  <c r="G276" i="4" s="1"/>
  <c r="C276" i="4"/>
  <c r="B276" i="4"/>
  <c r="E276" i="4"/>
  <c r="AC494" i="3"/>
  <c r="AB494" i="3"/>
  <c r="AD494" i="3"/>
  <c r="AD539" i="3"/>
  <c r="AB539" i="3"/>
  <c r="AC539" i="3"/>
  <c r="F323" i="4"/>
  <c r="G323" i="4" s="1"/>
  <c r="B323" i="4"/>
  <c r="E323" i="4"/>
  <c r="C323" i="4"/>
  <c r="AC330" i="3"/>
  <c r="AB330" i="3"/>
  <c r="AD330" i="3"/>
  <c r="AC673" i="3"/>
  <c r="AB673" i="3"/>
  <c r="AD673" i="3"/>
  <c r="AB83" i="3"/>
  <c r="AD83" i="3"/>
  <c r="AC83" i="3"/>
  <c r="AB713" i="3"/>
  <c r="AD713" i="3"/>
  <c r="AC713" i="3"/>
  <c r="AC682" i="3"/>
  <c r="AD682" i="3"/>
  <c r="AB682" i="3"/>
  <c r="F267" i="4"/>
  <c r="G267" i="4" s="1"/>
  <c r="B267" i="4"/>
  <c r="E267" i="4"/>
  <c r="C267" i="4"/>
  <c r="AB582" i="3"/>
  <c r="AC582" i="3"/>
  <c r="AD582" i="3"/>
  <c r="AC419" i="3"/>
  <c r="AB419" i="3"/>
  <c r="AD419" i="3"/>
  <c r="AD619" i="3"/>
  <c r="AB619" i="3"/>
  <c r="AC619" i="3"/>
  <c r="B366" i="4"/>
  <c r="E366" i="4"/>
  <c r="C366" i="4"/>
  <c r="F366" i="4"/>
  <c r="G366" i="4" s="1"/>
  <c r="AC520" i="3"/>
  <c r="AB520" i="3"/>
  <c r="AD520" i="3"/>
  <c r="AD160" i="3"/>
  <c r="AC160" i="3"/>
  <c r="AB160" i="3"/>
  <c r="AD370" i="3"/>
  <c r="AC370" i="3"/>
  <c r="AB370" i="3"/>
  <c r="AB219" i="3"/>
  <c r="AC219" i="3"/>
  <c r="AD219" i="3"/>
  <c r="AB379" i="3"/>
  <c r="AD379" i="3"/>
  <c r="AC379" i="3"/>
  <c r="AB719" i="3"/>
  <c r="AC719" i="3"/>
  <c r="AD719" i="3"/>
  <c r="AB736" i="3"/>
  <c r="AC736" i="3"/>
  <c r="AD736" i="3"/>
  <c r="AD195" i="3"/>
  <c r="AB195" i="3"/>
  <c r="AC195" i="3"/>
  <c r="AD146" i="3"/>
  <c r="AC146" i="3"/>
  <c r="AB146" i="3"/>
  <c r="AB315" i="3"/>
  <c r="AD315" i="3"/>
  <c r="AC315" i="3"/>
  <c r="AB647" i="3"/>
  <c r="AC647" i="3"/>
  <c r="AD647" i="3"/>
  <c r="AB415" i="3"/>
  <c r="AD415" i="3"/>
  <c r="AC415" i="3"/>
  <c r="AC129" i="3"/>
  <c r="AB129" i="3"/>
  <c r="AD129" i="3"/>
  <c r="E369" i="4"/>
  <c r="F369" i="4"/>
  <c r="G369" i="4" s="1"/>
  <c r="C369" i="4"/>
  <c r="B369" i="4"/>
  <c r="AC266" i="3"/>
  <c r="AD266" i="3"/>
  <c r="AB266" i="3"/>
  <c r="AB313" i="3"/>
  <c r="AC313" i="3"/>
  <c r="AD313" i="3"/>
  <c r="AD216" i="3"/>
  <c r="AC216" i="3"/>
  <c r="AB216" i="3"/>
  <c r="AD355" i="3"/>
  <c r="AC355" i="3"/>
  <c r="AB355" i="3"/>
  <c r="AC118" i="3"/>
  <c r="AB118" i="3"/>
  <c r="AD118" i="3"/>
  <c r="AC642" i="3"/>
  <c r="AD642" i="3"/>
  <c r="AB642" i="3"/>
  <c r="AB716" i="3"/>
  <c r="AD716" i="3"/>
  <c r="AC716" i="3"/>
  <c r="AB581" i="3"/>
  <c r="AC581" i="3"/>
  <c r="AD581" i="3"/>
  <c r="AD606" i="3"/>
  <c r="AC606" i="3"/>
  <c r="AB606" i="3"/>
  <c r="AC362" i="3"/>
  <c r="AB362" i="3"/>
  <c r="AD362" i="3"/>
  <c r="B413" i="4"/>
  <c r="E413" i="4"/>
  <c r="F413" i="4"/>
  <c r="G413" i="4" s="1"/>
  <c r="C413" i="4"/>
  <c r="AD401" i="3"/>
  <c r="AC401" i="3"/>
  <c r="AB401" i="3"/>
  <c r="B378" i="4"/>
  <c r="C378" i="4"/>
  <c r="F378" i="4"/>
  <c r="G378" i="4" s="1"/>
  <c r="E378" i="4"/>
  <c r="AD465" i="3"/>
  <c r="AB465" i="3"/>
  <c r="AC465" i="3"/>
  <c r="AB245" i="3"/>
  <c r="AD245" i="3"/>
  <c r="AC245" i="3"/>
  <c r="AC538" i="3"/>
  <c r="AD538" i="3"/>
  <c r="AB538" i="3"/>
  <c r="F345" i="4"/>
  <c r="G345" i="4" s="1"/>
  <c r="C345" i="4"/>
  <c r="E345" i="4"/>
  <c r="B345" i="4"/>
  <c r="AB210" i="3"/>
  <c r="AC210" i="3"/>
  <c r="AD210" i="3"/>
  <c r="AB593" i="3"/>
  <c r="AC593" i="3"/>
  <c r="AD593" i="3"/>
  <c r="AD69" i="3"/>
  <c r="AC69" i="3"/>
  <c r="AB69" i="3"/>
  <c r="AD78" i="3"/>
  <c r="AC78" i="3"/>
  <c r="AB78" i="3"/>
  <c r="AB474" i="3"/>
  <c r="AC474" i="3"/>
  <c r="AD474" i="3"/>
  <c r="C268" i="4"/>
  <c r="E268" i="4"/>
  <c r="F268" i="4"/>
  <c r="G268" i="4" s="1"/>
  <c r="B268" i="4"/>
  <c r="AB709" i="3"/>
  <c r="AD709" i="3"/>
  <c r="AC709" i="3"/>
  <c r="F304" i="4"/>
  <c r="G304" i="4" s="1"/>
  <c r="E304" i="4"/>
  <c r="B304" i="4"/>
  <c r="C304" i="4"/>
  <c r="AC580" i="3"/>
  <c r="AB580" i="3"/>
  <c r="AD580" i="3"/>
  <c r="AB264" i="3"/>
  <c r="AC264" i="3"/>
  <c r="AD264" i="3"/>
  <c r="AC371" i="3"/>
  <c r="AB371" i="3"/>
  <c r="AD371" i="3"/>
  <c r="AB65" i="3"/>
  <c r="AD65" i="3"/>
  <c r="AC65" i="3"/>
  <c r="AC490" i="3"/>
  <c r="AD490" i="3"/>
  <c r="AB490" i="3"/>
  <c r="AC572" i="3"/>
  <c r="AD572" i="3"/>
  <c r="AB572" i="3"/>
  <c r="AC641" i="3"/>
  <c r="AB641" i="3"/>
  <c r="AD641" i="3"/>
  <c r="AB568" i="3"/>
  <c r="AC568" i="3"/>
  <c r="AD568" i="3"/>
  <c r="AB628" i="3"/>
  <c r="AD628" i="3"/>
  <c r="AC628" i="3"/>
  <c r="AB643" i="3"/>
  <c r="AD643" i="3"/>
  <c r="AC643" i="3"/>
  <c r="AD728" i="3"/>
  <c r="AC728" i="3"/>
  <c r="AB728" i="3"/>
  <c r="AD397" i="3"/>
  <c r="AB397" i="3"/>
  <c r="AC397" i="3"/>
  <c r="AB303" i="3"/>
  <c r="AD303" i="3"/>
  <c r="AC303" i="3"/>
  <c r="AB724" i="3"/>
  <c r="AD724" i="3"/>
  <c r="AC724" i="3"/>
  <c r="C319" i="4"/>
  <c r="B319" i="4"/>
  <c r="E319" i="4"/>
  <c r="F319" i="4"/>
  <c r="G319" i="4" s="1"/>
  <c r="F346" i="4"/>
  <c r="G346" i="4" s="1"/>
  <c r="B346" i="4"/>
  <c r="C346" i="4"/>
  <c r="E346" i="4"/>
  <c r="AC675" i="3"/>
  <c r="AB675" i="3"/>
  <c r="AD675" i="3"/>
  <c r="AC316" i="3"/>
  <c r="AD316" i="3"/>
  <c r="AB316" i="3"/>
  <c r="AD447" i="3"/>
  <c r="AB447" i="3"/>
  <c r="AC447" i="3"/>
  <c r="AD189" i="3"/>
  <c r="AB189" i="3"/>
  <c r="AC189" i="3"/>
  <c r="B329" i="4"/>
  <c r="F329" i="4"/>
  <c r="G329" i="4" s="1"/>
  <c r="E329" i="4"/>
  <c r="C329" i="4"/>
  <c r="AD686" i="3"/>
  <c r="AB686" i="3"/>
  <c r="AC686" i="3"/>
  <c r="AC276" i="3"/>
  <c r="AD276" i="3"/>
  <c r="AB276" i="3"/>
  <c r="AD735" i="3"/>
  <c r="AC735" i="3"/>
  <c r="AB735" i="3"/>
  <c r="AD607" i="3"/>
  <c r="AC607" i="3"/>
  <c r="AB607" i="3"/>
  <c r="AD577" i="3"/>
  <c r="AB577" i="3"/>
  <c r="AC577" i="3"/>
  <c r="AB452" i="3"/>
  <c r="AC452" i="3"/>
  <c r="AD452" i="3"/>
  <c r="AC217" i="3"/>
  <c r="AD217" i="3"/>
  <c r="AB217" i="3"/>
  <c r="AB390" i="3"/>
  <c r="AD390" i="3"/>
  <c r="AC390" i="3"/>
  <c r="AD565" i="3"/>
  <c r="AC565" i="3"/>
  <c r="AB565" i="3"/>
  <c r="AB467" i="3"/>
  <c r="AC467" i="3"/>
  <c r="AD467" i="3"/>
  <c r="AB281" i="3"/>
  <c r="AD281" i="3"/>
  <c r="AC281" i="3"/>
  <c r="AB339" i="3"/>
  <c r="AD339" i="3"/>
  <c r="AC339" i="3"/>
  <c r="AC739" i="3"/>
  <c r="AB739" i="3"/>
  <c r="AD739" i="3"/>
  <c r="AD306" i="3"/>
  <c r="AB306" i="3"/>
  <c r="AC306" i="3"/>
  <c r="AD149" i="3"/>
  <c r="AB149" i="3"/>
  <c r="AC149" i="3"/>
  <c r="E388" i="4"/>
  <c r="B388" i="4"/>
  <c r="F388" i="4"/>
  <c r="G388" i="4" s="1"/>
  <c r="C388" i="4"/>
  <c r="AB698" i="3"/>
  <c r="AD698" i="3"/>
  <c r="AC698" i="3"/>
  <c r="AD239" i="3"/>
  <c r="AC239" i="3"/>
  <c r="AB239" i="3"/>
  <c r="AC578" i="3"/>
  <c r="AD578" i="3"/>
  <c r="AB578" i="3"/>
  <c r="AB468" i="3"/>
  <c r="AD468" i="3"/>
  <c r="AC468" i="3"/>
  <c r="AD338" i="3"/>
  <c r="AB338" i="3"/>
  <c r="AC338" i="3"/>
  <c r="AD623" i="3"/>
  <c r="AC623" i="3"/>
  <c r="AB623" i="3"/>
  <c r="AB657" i="3"/>
  <c r="AC657" i="3"/>
  <c r="AD657" i="3"/>
  <c r="AB685" i="3"/>
  <c r="AC685" i="3"/>
  <c r="AD685" i="3"/>
  <c r="AB382" i="3"/>
  <c r="AC382" i="3"/>
  <c r="AD382" i="3"/>
  <c r="AC323" i="3"/>
  <c r="AB323" i="3"/>
  <c r="AD323" i="3"/>
  <c r="AD555" i="3"/>
  <c r="AC555" i="3"/>
  <c r="AB555" i="3"/>
  <c r="AD640" i="3"/>
  <c r="AB640" i="3"/>
  <c r="AC640" i="3"/>
  <c r="AD211" i="3"/>
  <c r="AB211" i="3"/>
  <c r="AC211" i="3"/>
  <c r="AD696" i="3"/>
  <c r="AC696" i="3"/>
  <c r="AB696" i="3"/>
  <c r="AB209" i="3"/>
  <c r="AD209" i="3"/>
  <c r="AC209" i="3"/>
  <c r="C266" i="4"/>
  <c r="B266" i="4"/>
  <c r="E266" i="4"/>
  <c r="F266" i="4"/>
  <c r="G266" i="4" s="1"/>
  <c r="AC653" i="3"/>
  <c r="AD653" i="3"/>
  <c r="AB653" i="3"/>
  <c r="C385" i="4"/>
  <c r="F385" i="4"/>
  <c r="G385" i="4" s="1"/>
  <c r="E385" i="4"/>
  <c r="B385" i="4"/>
  <c r="AD168" i="3"/>
  <c r="AC168" i="3"/>
  <c r="AB168" i="3"/>
  <c r="AD458" i="3"/>
  <c r="AB458" i="3"/>
  <c r="AC458" i="3"/>
  <c r="AB321" i="3"/>
  <c r="AD321" i="3"/>
  <c r="AC321" i="3"/>
  <c r="AD98" i="3"/>
  <c r="AB98" i="3"/>
  <c r="AC98" i="3"/>
  <c r="C335" i="4"/>
  <c r="F335" i="4"/>
  <c r="G335" i="4" s="1"/>
  <c r="E335" i="4"/>
  <c r="B335" i="4"/>
  <c r="AB226" i="3"/>
  <c r="AD226" i="3"/>
  <c r="AC226" i="3"/>
  <c r="C407" i="4"/>
  <c r="B407" i="4"/>
  <c r="F407" i="4"/>
  <c r="G407" i="4" s="1"/>
  <c r="E407" i="4"/>
  <c r="AC143" i="3"/>
  <c r="AD143" i="3"/>
  <c r="AB143" i="3"/>
  <c r="AD154" i="3"/>
  <c r="AB154" i="3"/>
  <c r="AC154" i="3"/>
  <c r="AC525" i="3"/>
  <c r="AB525" i="3"/>
  <c r="AD525" i="3"/>
  <c r="AD198" i="3"/>
  <c r="AB198" i="3"/>
  <c r="AC198" i="3"/>
  <c r="E277" i="4"/>
  <c r="B277" i="4"/>
  <c r="F277" i="4"/>
  <c r="G277" i="4" s="1"/>
  <c r="C277" i="4"/>
  <c r="AD192" i="3"/>
  <c r="AB192" i="3"/>
  <c r="AC192" i="3"/>
  <c r="AC743" i="3"/>
  <c r="AD743" i="3"/>
  <c r="AB743" i="3"/>
  <c r="AC296" i="3"/>
  <c r="AD296" i="3"/>
  <c r="AB296" i="3"/>
  <c r="AC598" i="3"/>
  <c r="AD598" i="3"/>
  <c r="AB598" i="3"/>
  <c r="B327" i="4"/>
  <c r="E327" i="4"/>
  <c r="F327" i="4"/>
  <c r="G327" i="4" s="1"/>
  <c r="C327" i="4"/>
  <c r="AD535" i="3"/>
  <c r="AC535" i="3"/>
  <c r="AB535" i="3"/>
  <c r="AC79" i="3"/>
  <c r="AB79" i="3"/>
  <c r="AD79" i="3"/>
  <c r="E392" i="4"/>
  <c r="F392" i="4"/>
  <c r="G392" i="4" s="1"/>
  <c r="B392" i="4"/>
  <c r="C392" i="4"/>
  <c r="AD545" i="3"/>
  <c r="AB545" i="3"/>
  <c r="AC545" i="3"/>
  <c r="AD207" i="3"/>
  <c r="AC207" i="3"/>
  <c r="AB207" i="3"/>
  <c r="AD485" i="3"/>
  <c r="AB485" i="3"/>
  <c r="AC485" i="3"/>
  <c r="AB368" i="3"/>
  <c r="AD368" i="3"/>
  <c r="AC368" i="3"/>
  <c r="AD478" i="3"/>
  <c r="AB478" i="3"/>
  <c r="AC478" i="3"/>
  <c r="AD68" i="3"/>
  <c r="AB68" i="3"/>
  <c r="AC68" i="3"/>
  <c r="C344" i="4"/>
  <c r="B344" i="4"/>
  <c r="E344" i="4"/>
  <c r="F344" i="4"/>
  <c r="G344" i="4" s="1"/>
  <c r="AC746" i="3"/>
  <c r="AD746" i="3"/>
  <c r="AB746" i="3"/>
  <c r="AD620" i="3"/>
  <c r="AB620" i="3"/>
  <c r="AC620" i="3"/>
  <c r="AB613" i="3"/>
  <c r="AC613" i="3"/>
  <c r="AD613" i="3"/>
  <c r="AB656" i="3"/>
  <c r="AD656" i="3"/>
  <c r="AC656" i="3"/>
  <c r="AB469" i="3"/>
  <c r="AD469" i="3"/>
  <c r="AC469" i="3"/>
  <c r="C313" i="4"/>
  <c r="E313" i="4"/>
  <c r="B313" i="4"/>
  <c r="F313" i="4"/>
  <c r="G313" i="4" s="1"/>
  <c r="AC329" i="3"/>
  <c r="AB329" i="3"/>
  <c r="AD329" i="3"/>
  <c r="AC454" i="3"/>
  <c r="AB454" i="3"/>
  <c r="AD454" i="3"/>
  <c r="AC387" i="3"/>
  <c r="AD387" i="3"/>
  <c r="AB387" i="3"/>
  <c r="AB218" i="3"/>
  <c r="AD218" i="3"/>
  <c r="AC218" i="3"/>
  <c r="AB536" i="3"/>
  <c r="AC536" i="3"/>
  <c r="AD536" i="3"/>
  <c r="C406" i="4"/>
  <c r="E406" i="4"/>
  <c r="F406" i="4"/>
  <c r="G406" i="4" s="1"/>
  <c r="B406" i="4"/>
  <c r="AC531" i="3"/>
  <c r="AB531" i="3"/>
  <c r="AD531" i="3"/>
  <c r="E293" i="4"/>
  <c r="F293" i="4"/>
  <c r="G293" i="4" s="1"/>
  <c r="C293" i="4"/>
  <c r="B293" i="4"/>
  <c r="AC402" i="3"/>
  <c r="AB402" i="3"/>
  <c r="AD402" i="3"/>
  <c r="AD626" i="3"/>
  <c r="AB626" i="3"/>
  <c r="AC626" i="3"/>
  <c r="AC757" i="3"/>
  <c r="AB757" i="3"/>
  <c r="AD757" i="3"/>
  <c r="AD163" i="3"/>
  <c r="AC163" i="3"/>
  <c r="AB163" i="3"/>
  <c r="B416" i="4"/>
  <c r="C416" i="4"/>
  <c r="F416" i="4"/>
  <c r="G416" i="4" s="1"/>
  <c r="E416" i="4"/>
  <c r="C383" i="4"/>
  <c r="F383" i="4"/>
  <c r="G383" i="4" s="1"/>
  <c r="E383" i="4"/>
  <c r="B383" i="4"/>
  <c r="B373" i="4"/>
  <c r="C373" i="4"/>
  <c r="F373" i="4"/>
  <c r="G373" i="4" s="1"/>
  <c r="E373" i="4"/>
  <c r="AD256" i="3"/>
  <c r="AB256" i="3"/>
  <c r="AC256" i="3"/>
  <c r="C281" i="4"/>
  <c r="E281" i="4"/>
  <c r="B281" i="4"/>
  <c r="F281" i="4"/>
  <c r="G281" i="4" s="1"/>
  <c r="F395" i="4"/>
  <c r="G395" i="4" s="1"/>
  <c r="C395" i="4"/>
  <c r="B395" i="4"/>
  <c r="E395" i="4"/>
  <c r="AB550" i="3"/>
  <c r="AC550" i="3"/>
  <c r="AD550" i="3"/>
  <c r="AD600" i="3"/>
  <c r="AC600" i="3"/>
  <c r="AB600" i="3"/>
  <c r="AC304" i="3"/>
  <c r="AB304" i="3"/>
  <c r="AD304" i="3"/>
  <c r="AC360" i="3"/>
  <c r="AD360" i="3"/>
  <c r="AB360" i="3"/>
  <c r="AB612" i="3"/>
  <c r="AC612" i="3"/>
  <c r="AD612" i="3"/>
  <c r="B360" i="4"/>
  <c r="E360" i="4"/>
  <c r="F360" i="4"/>
  <c r="G360" i="4" s="1"/>
  <c r="C360" i="4"/>
  <c r="AB645" i="3"/>
  <c r="AD645" i="3"/>
  <c r="AC645" i="3"/>
  <c r="F311" i="4"/>
  <c r="G311" i="4" s="1"/>
  <c r="C311" i="4"/>
  <c r="E311" i="4"/>
  <c r="B311" i="4"/>
  <c r="C343" i="4"/>
  <c r="F343" i="4"/>
  <c r="G343" i="4" s="1"/>
  <c r="E343" i="4"/>
  <c r="B343" i="4"/>
  <c r="AD71" i="3"/>
  <c r="AB71" i="3"/>
  <c r="AC71" i="3"/>
  <c r="AB199" i="3"/>
  <c r="AC199" i="3"/>
  <c r="AD199" i="3"/>
  <c r="AD350" i="3"/>
  <c r="AB350" i="3"/>
  <c r="AC350" i="3"/>
  <c r="AD618" i="3"/>
  <c r="AC618" i="3"/>
  <c r="AB618" i="3"/>
  <c r="AD665" i="3"/>
  <c r="AC665" i="3"/>
  <c r="AB665" i="3"/>
  <c r="AB459" i="3"/>
  <c r="AD459" i="3"/>
  <c r="AC459" i="3"/>
  <c r="AD492" i="3"/>
  <c r="AB492" i="3"/>
  <c r="AC492" i="3"/>
  <c r="AD299" i="3"/>
  <c r="AC299" i="3"/>
  <c r="AB299" i="3"/>
  <c r="AD703" i="3"/>
  <c r="AC703" i="3"/>
  <c r="AB703" i="3"/>
  <c r="AD433" i="3"/>
  <c r="AC433" i="3"/>
  <c r="AB433" i="3"/>
  <c r="AC244" i="3"/>
  <c r="AD244" i="3"/>
  <c r="AB244" i="3"/>
  <c r="AD395" i="3"/>
  <c r="AC395" i="3"/>
  <c r="AB395" i="3"/>
  <c r="AB444" i="3"/>
  <c r="AC444" i="3"/>
  <c r="AD444" i="3"/>
  <c r="AB115" i="3"/>
  <c r="AD115" i="3"/>
  <c r="AC115" i="3"/>
  <c r="AB278" i="3"/>
  <c r="AD278" i="3"/>
  <c r="AC278" i="3"/>
  <c r="AB599" i="3"/>
  <c r="AD599" i="3"/>
  <c r="AC599" i="3"/>
  <c r="AD398" i="3"/>
  <c r="AC398" i="3"/>
  <c r="AB398" i="3"/>
  <c r="AD161" i="3"/>
  <c r="AB161" i="3"/>
  <c r="AC161" i="3"/>
  <c r="AB311" i="3"/>
  <c r="AD311" i="3"/>
  <c r="AC311" i="3"/>
  <c r="AD114" i="3"/>
  <c r="AB114" i="3"/>
  <c r="AC114" i="3"/>
  <c r="AD326" i="3"/>
  <c r="AC326" i="3"/>
  <c r="AB326" i="3"/>
  <c r="AD679" i="3"/>
  <c r="AC679" i="3"/>
  <c r="AB679" i="3"/>
  <c r="AB524" i="3"/>
  <c r="AC524" i="3"/>
  <c r="AD524" i="3"/>
  <c r="AB156" i="3"/>
  <c r="AC156" i="3"/>
  <c r="AD156" i="3"/>
  <c r="AB294" i="3"/>
  <c r="AC294" i="3"/>
  <c r="AD294" i="3"/>
  <c r="AD753" i="3"/>
  <c r="AB753" i="3"/>
  <c r="AC753" i="3"/>
  <c r="F278" i="4"/>
  <c r="G278" i="4" s="1"/>
  <c r="E278" i="4"/>
  <c r="B278" i="4"/>
  <c r="C278" i="4"/>
  <c r="AC596" i="3"/>
  <c r="AD596" i="3"/>
  <c r="AB596" i="3"/>
  <c r="AD528" i="3"/>
  <c r="AC528" i="3"/>
  <c r="AB528" i="3"/>
  <c r="B328" i="4"/>
  <c r="E328" i="4"/>
  <c r="F328" i="4"/>
  <c r="G328" i="4" s="1"/>
  <c r="C328" i="4"/>
  <c r="AD100" i="3"/>
  <c r="AC100" i="3"/>
  <c r="AB100" i="3"/>
  <c r="AC242" i="3"/>
  <c r="AD242" i="3"/>
  <c r="AB242" i="3"/>
  <c r="AB186" i="3"/>
  <c r="AC186" i="3"/>
  <c r="AD186" i="3"/>
  <c r="AB177" i="3"/>
  <c r="AC177" i="3"/>
  <c r="AD177" i="3"/>
  <c r="F382" i="4"/>
  <c r="G382" i="4" s="1"/>
  <c r="B382" i="4"/>
  <c r="C382" i="4"/>
  <c r="E382" i="4"/>
  <c r="C374" i="4"/>
  <c r="F374" i="4"/>
  <c r="G374" i="4" s="1"/>
  <c r="B374" i="4"/>
  <c r="E374" i="4"/>
  <c r="C309" i="4"/>
  <c r="B309" i="4"/>
  <c r="E309" i="4"/>
  <c r="F309" i="4"/>
  <c r="G309" i="4" s="1"/>
  <c r="AD621" i="3"/>
  <c r="AC621" i="3"/>
  <c r="AB621" i="3"/>
  <c r="C376" i="4"/>
  <c r="B376" i="4"/>
  <c r="E376" i="4"/>
  <c r="F376" i="4"/>
  <c r="G376" i="4" s="1"/>
  <c r="AD546" i="3"/>
  <c r="AC546" i="3"/>
  <c r="AB546" i="3"/>
  <c r="AC667" i="3"/>
  <c r="AD667" i="3"/>
  <c r="AB667" i="3"/>
  <c r="AC205" i="3"/>
  <c r="AD205" i="3"/>
  <c r="AB205" i="3"/>
  <c r="F287" i="4"/>
  <c r="G287" i="4" s="1"/>
  <c r="B287" i="4"/>
  <c r="C287" i="4"/>
  <c r="E287" i="4"/>
  <c r="B384" i="4"/>
  <c r="E384" i="4"/>
  <c r="F384" i="4"/>
  <c r="G384" i="4" s="1"/>
  <c r="C384" i="4"/>
  <c r="AB249" i="3"/>
  <c r="AC249" i="3"/>
  <c r="AD249" i="3"/>
  <c r="AC466" i="3"/>
  <c r="AB466" i="3"/>
  <c r="AD466" i="3"/>
  <c r="AC745" i="3"/>
  <c r="AB745" i="3"/>
  <c r="AD745" i="3"/>
  <c r="AD510" i="3"/>
  <c r="AB510" i="3"/>
  <c r="AC510" i="3"/>
  <c r="AC427" i="3"/>
  <c r="AD427" i="3"/>
  <c r="AB427" i="3"/>
  <c r="C297" i="4"/>
  <c r="E297" i="4"/>
  <c r="F297" i="4"/>
  <c r="G297" i="4" s="1"/>
  <c r="B297" i="4"/>
  <c r="AC541" i="3"/>
  <c r="AB541" i="3"/>
  <c r="AD541" i="3"/>
  <c r="AB222" i="3"/>
  <c r="AD222" i="3"/>
  <c r="AC222" i="3"/>
  <c r="AD678" i="3"/>
  <c r="AC678" i="3"/>
  <c r="AB678" i="3"/>
  <c r="C359" i="4"/>
  <c r="F359" i="4"/>
  <c r="G359" i="4" s="1"/>
  <c r="E359" i="4"/>
  <c r="B359" i="4"/>
  <c r="AB405" i="3"/>
  <c r="AC405" i="3"/>
  <c r="AD405" i="3"/>
  <c r="E334" i="4"/>
  <c r="F334" i="4"/>
  <c r="G334" i="4" s="1"/>
  <c r="C334" i="4"/>
  <c r="B334" i="4"/>
  <c r="E288" i="4"/>
  <c r="B288" i="4"/>
  <c r="C288" i="4"/>
  <c r="F288" i="4"/>
  <c r="G288" i="4" s="1"/>
  <c r="AB537" i="3"/>
  <c r="AD537" i="3"/>
  <c r="AC537" i="3"/>
  <c r="AB191" i="3"/>
  <c r="AD191" i="3"/>
  <c r="AC191" i="3"/>
  <c r="AC342" i="3"/>
  <c r="AD342" i="3"/>
  <c r="AB342" i="3"/>
  <c r="AC317" i="3"/>
  <c r="AB317" i="3"/>
  <c r="AD317" i="3"/>
  <c r="AC560" i="3"/>
  <c r="AB560" i="3"/>
  <c r="AD560" i="3"/>
  <c r="C300" i="4"/>
  <c r="B300" i="4"/>
  <c r="E300" i="4"/>
  <c r="F300" i="4"/>
  <c r="G300" i="4" s="1"/>
  <c r="AC145" i="3"/>
  <c r="AB145" i="3"/>
  <c r="AD145" i="3"/>
  <c r="AB187" i="3"/>
  <c r="AD187" i="3"/>
  <c r="AC187" i="3"/>
  <c r="AC514" i="3"/>
  <c r="AB514" i="3"/>
  <c r="AD514" i="3"/>
  <c r="AB440" i="3"/>
  <c r="AC440" i="3"/>
  <c r="AD440" i="3"/>
  <c r="AB97" i="3"/>
  <c r="AC97" i="3"/>
  <c r="AD97" i="3"/>
  <c r="AD347" i="3"/>
  <c r="AC347" i="3"/>
  <c r="AB347" i="3"/>
  <c r="F391" i="4"/>
  <c r="G391" i="4" s="1"/>
  <c r="C391" i="4"/>
  <c r="B391" i="4"/>
  <c r="E391" i="4"/>
  <c r="AB610" i="3"/>
  <c r="AD610" i="3"/>
  <c r="AC610" i="3"/>
  <c r="AC125" i="3"/>
  <c r="AD125" i="3"/>
  <c r="AB125" i="3"/>
  <c r="AD227" i="3"/>
  <c r="AB227" i="3"/>
  <c r="AC227" i="3"/>
  <c r="F318" i="4"/>
  <c r="G318" i="4" s="1"/>
  <c r="E318" i="4"/>
  <c r="B318" i="4"/>
  <c r="C318" i="4"/>
  <c r="AB246" i="3"/>
  <c r="AC246" i="3"/>
  <c r="AD246" i="3"/>
  <c r="AD291" i="3"/>
  <c r="AB291" i="3"/>
  <c r="AC291" i="3"/>
  <c r="AD280" i="3"/>
  <c r="AB280" i="3"/>
  <c r="AC280" i="3"/>
  <c r="AD516" i="3"/>
  <c r="AC516" i="3"/>
  <c r="AB516" i="3"/>
  <c r="B386" i="4"/>
  <c r="F386" i="4"/>
  <c r="G386" i="4" s="1"/>
  <c r="E386" i="4"/>
  <c r="C386" i="4"/>
  <c r="AD758" i="3"/>
  <c r="AC758" i="3"/>
  <c r="AB758" i="3"/>
  <c r="E264" i="4"/>
  <c r="C264" i="4"/>
  <c r="F264" i="4"/>
  <c r="G264" i="4" s="1"/>
  <c r="B264" i="4"/>
  <c r="AC271" i="3"/>
  <c r="AB271" i="3"/>
  <c r="AD271" i="3"/>
  <c r="AB691" i="3"/>
  <c r="AC691" i="3"/>
  <c r="AD691" i="3"/>
  <c r="AC637" i="3"/>
  <c r="AB637" i="3"/>
  <c r="AD637" i="3"/>
  <c r="AB133" i="3"/>
  <c r="AD133" i="3"/>
  <c r="AC133" i="3"/>
  <c r="AC411" i="3"/>
  <c r="AB411" i="3"/>
  <c r="AD411" i="3"/>
  <c r="AC298" i="3"/>
  <c r="AB298" i="3"/>
  <c r="AD298" i="3"/>
  <c r="AC341" i="3"/>
  <c r="AB341" i="3"/>
  <c r="AD341" i="3"/>
  <c r="AD353" i="3"/>
  <c r="AB353" i="3"/>
  <c r="AC353" i="3"/>
  <c r="AC472" i="3"/>
  <c r="AB472" i="3"/>
  <c r="AD472" i="3"/>
  <c r="AB104" i="3"/>
  <c r="AD104" i="3"/>
  <c r="AC104" i="3"/>
  <c r="AB601" i="3"/>
  <c r="AC601" i="3"/>
  <c r="AD601" i="3"/>
  <c r="F417" i="4"/>
  <c r="G417" i="4" s="1"/>
  <c r="E417" i="4"/>
  <c r="C417" i="4"/>
  <c r="B417" i="4"/>
  <c r="C358" i="4"/>
  <c r="B358" i="4"/>
  <c r="E358" i="4"/>
  <c r="F358" i="4"/>
  <c r="G358" i="4" s="1"/>
  <c r="AB140" i="3"/>
  <c r="AC140" i="3"/>
  <c r="AD140" i="3"/>
  <c r="AB479" i="3"/>
  <c r="AC479" i="3"/>
  <c r="AD479" i="3"/>
  <c r="AD148" i="3"/>
  <c r="AB148" i="3"/>
  <c r="AC148" i="3"/>
  <c r="AB358" i="3"/>
  <c r="AD358" i="3"/>
  <c r="AC358" i="3"/>
  <c r="AC364" i="3"/>
  <c r="AD364" i="3"/>
  <c r="AB364" i="3"/>
  <c r="F271" i="4"/>
  <c r="G271" i="4" s="1"/>
  <c r="B271" i="4"/>
  <c r="E271" i="4"/>
  <c r="C271" i="4"/>
  <c r="AC196" i="3"/>
  <c r="AB196" i="3"/>
  <c r="AD196" i="3"/>
  <c r="AB147" i="3"/>
  <c r="AD147" i="3"/>
  <c r="AC147" i="3"/>
  <c r="AB237" i="3"/>
  <c r="AD237" i="3"/>
  <c r="AC237" i="3"/>
  <c r="AD701" i="3"/>
  <c r="AC701" i="3"/>
  <c r="AB701" i="3"/>
  <c r="E336" i="4"/>
  <c r="C336" i="4"/>
  <c r="F336" i="4"/>
  <c r="G336" i="4" s="1"/>
  <c r="B336" i="4"/>
  <c r="E370" i="4"/>
  <c r="C370" i="4"/>
  <c r="F370" i="4"/>
  <c r="G370" i="4" s="1"/>
  <c r="B370" i="4"/>
  <c r="AC152" i="3"/>
  <c r="AD152" i="3"/>
  <c r="AB152" i="3"/>
  <c r="B326" i="4"/>
  <c r="E326" i="4"/>
  <c r="C326" i="4"/>
  <c r="F326" i="4"/>
  <c r="G326" i="4" s="1"/>
  <c r="AB372" i="3"/>
  <c r="AC372" i="3"/>
  <c r="AD372" i="3"/>
  <c r="AC700" i="3"/>
  <c r="AB700" i="3"/>
  <c r="AD700" i="3"/>
  <c r="C315" i="4"/>
  <c r="F315" i="4"/>
  <c r="G315" i="4" s="1"/>
  <c r="E315" i="4"/>
  <c r="B315" i="4"/>
  <c r="AC571" i="3"/>
  <c r="AD571" i="3"/>
  <c r="AB571" i="3"/>
  <c r="F269" i="4"/>
  <c r="G269" i="4" s="1"/>
  <c r="E269" i="4"/>
  <c r="C269" i="4"/>
  <c r="B269" i="4"/>
  <c r="AB426" i="3"/>
  <c r="AC426" i="3"/>
  <c r="AD426" i="3"/>
  <c r="AB283" i="3"/>
  <c r="AD283" i="3"/>
  <c r="AC283" i="3"/>
  <c r="F409" i="4"/>
  <c r="G409" i="4" s="1"/>
  <c r="C409" i="4"/>
  <c r="E409" i="4"/>
  <c r="B409" i="4"/>
  <c r="B403" i="4"/>
  <c r="F403" i="4"/>
  <c r="G403" i="4" s="1"/>
  <c r="E403" i="4"/>
  <c r="C403" i="4"/>
  <c r="AB228" i="3"/>
  <c r="AD228" i="3"/>
  <c r="AC228" i="3"/>
  <c r="C387" i="4"/>
  <c r="F387" i="4"/>
  <c r="G387" i="4" s="1"/>
  <c r="E387" i="4"/>
  <c r="B387" i="4"/>
  <c r="AB157" i="3"/>
  <c r="AD157" i="3"/>
  <c r="AC157" i="3"/>
  <c r="AB437" i="3"/>
  <c r="AD437" i="3"/>
  <c r="AC437" i="3"/>
  <c r="F322" i="4"/>
  <c r="G322" i="4" s="1"/>
  <c r="C322" i="4"/>
  <c r="B322" i="4"/>
  <c r="E322" i="4"/>
  <c r="AC286" i="3"/>
  <c r="AB286" i="3"/>
  <c r="AD286" i="3"/>
  <c r="AB356" i="3"/>
  <c r="AC356" i="3"/>
  <c r="AD356" i="3"/>
  <c r="AC392" i="3"/>
  <c r="AD392" i="3"/>
  <c r="AB392" i="3"/>
  <c r="AD669" i="3"/>
  <c r="AC669" i="3"/>
  <c r="AB669" i="3"/>
  <c r="AD93" i="3"/>
  <c r="AC93" i="3"/>
  <c r="AB93" i="3"/>
  <c r="AB747" i="3"/>
  <c r="AC747" i="3"/>
  <c r="AD747" i="3"/>
  <c r="AC500" i="3"/>
  <c r="AD500" i="3"/>
  <c r="AB500" i="3"/>
  <c r="F325" i="4"/>
  <c r="G325" i="4" s="1"/>
  <c r="E325" i="4"/>
  <c r="C325" i="4"/>
  <c r="B325" i="4"/>
  <c r="AC509" i="3"/>
  <c r="AB509" i="3"/>
  <c r="AD509" i="3"/>
  <c r="AC532" i="3"/>
  <c r="AB532" i="3"/>
  <c r="AD532" i="3"/>
  <c r="AD573" i="3"/>
  <c r="AC573" i="3"/>
  <c r="AB573" i="3"/>
  <c r="AC85" i="3"/>
  <c r="AD85" i="3"/>
  <c r="AB85" i="3"/>
  <c r="AC428" i="3"/>
  <c r="AB428" i="3"/>
  <c r="AD428" i="3"/>
  <c r="AB169" i="3"/>
  <c r="AD169" i="3"/>
  <c r="AC169" i="3"/>
  <c r="AB754" i="3"/>
  <c r="AD754" i="3"/>
  <c r="AC754" i="3"/>
  <c r="C414" i="4"/>
  <c r="E414" i="4"/>
  <c r="B414" i="4"/>
  <c r="F414" i="4"/>
  <c r="G414" i="4" s="1"/>
  <c r="AD410" i="3"/>
  <c r="AB410" i="3"/>
  <c r="AC410" i="3"/>
  <c r="AD654" i="3"/>
  <c r="AB654" i="3"/>
  <c r="AC654" i="3"/>
  <c r="AC134" i="3"/>
  <c r="AD134" i="3"/>
  <c r="AB134" i="3"/>
  <c r="AD144" i="3"/>
  <c r="AC144" i="3"/>
  <c r="AB144" i="3"/>
  <c r="F389" i="4"/>
  <c r="G389" i="4" s="1"/>
  <c r="B389" i="4"/>
  <c r="C389" i="4"/>
  <c r="E389" i="4"/>
  <c r="AD300" i="3"/>
  <c r="AC300" i="3"/>
  <c r="AB300" i="3"/>
  <c r="AC308" i="3"/>
  <c r="AD308" i="3"/>
  <c r="AB308" i="3"/>
  <c r="AB179" i="3"/>
  <c r="AC179" i="3"/>
  <c r="AD179" i="3"/>
  <c r="AB94" i="3"/>
  <c r="AD94" i="3"/>
  <c r="AC94" i="3"/>
  <c r="AD506" i="3"/>
  <c r="AB506" i="3"/>
  <c r="AC506" i="3"/>
  <c r="AB206" i="3"/>
  <c r="AC206" i="3"/>
  <c r="AD206" i="3"/>
  <c r="AD357" i="3"/>
  <c r="AC357" i="3"/>
  <c r="AB357" i="3"/>
  <c r="AC208" i="3"/>
  <c r="AB208" i="3"/>
  <c r="AD208" i="3"/>
  <c r="AC375" i="3"/>
  <c r="AB375" i="3"/>
  <c r="AD375" i="3"/>
  <c r="AD247" i="3"/>
  <c r="AB247" i="3"/>
  <c r="AC247" i="3"/>
  <c r="AD455" i="3"/>
  <c r="AB455" i="3"/>
  <c r="AC455" i="3"/>
  <c r="AB224" i="3"/>
  <c r="AD224" i="3"/>
  <c r="AC224" i="3"/>
  <c r="AB200" i="3"/>
  <c r="AD200" i="3"/>
  <c r="AC200" i="3"/>
  <c r="AC521" i="3"/>
  <c r="AB521" i="3"/>
  <c r="AD521" i="3"/>
  <c r="F342" i="4"/>
  <c r="G342" i="4" s="1"/>
  <c r="C342" i="4"/>
  <c r="E342" i="4"/>
  <c r="B342" i="4"/>
  <c r="AC463" i="3"/>
  <c r="AB463" i="3"/>
  <c r="AD463" i="3"/>
  <c r="AB417" i="3"/>
  <c r="AC417" i="3"/>
  <c r="AD417" i="3"/>
  <c r="AC663" i="3"/>
  <c r="AD663" i="3"/>
  <c r="AB663" i="3"/>
  <c r="AC383" i="3"/>
  <c r="AB383" i="3"/>
  <c r="AD383" i="3"/>
  <c r="AD603" i="3"/>
  <c r="AB603" i="3"/>
  <c r="AC603" i="3"/>
  <c r="AC135" i="3"/>
  <c r="AB135" i="3"/>
  <c r="AD135" i="3"/>
  <c r="AD324" i="3"/>
  <c r="AC324" i="3"/>
  <c r="AB324" i="3"/>
  <c r="AB265" i="3"/>
  <c r="AC265" i="3"/>
  <c r="AD265" i="3"/>
  <c r="C282" i="4"/>
  <c r="F282" i="4"/>
  <c r="G282" i="4" s="1"/>
  <c r="E282" i="4"/>
  <c r="B282" i="4"/>
  <c r="AD232" i="3"/>
  <c r="AB232" i="3"/>
  <c r="AC232" i="3"/>
  <c r="AD231" i="3"/>
  <c r="AB231" i="3"/>
  <c r="AC231" i="3"/>
  <c r="AC162" i="3"/>
  <c r="AB162" i="3"/>
  <c r="AD162" i="3"/>
  <c r="AC561" i="3"/>
  <c r="AB561" i="3"/>
  <c r="AD561" i="3"/>
  <c r="AD533" i="3"/>
  <c r="AC533" i="3"/>
  <c r="AB533" i="3"/>
  <c r="F259" i="4"/>
  <c r="G259" i="4" s="1"/>
  <c r="B259" i="4"/>
  <c r="C259" i="4"/>
  <c r="E259" i="4"/>
  <c r="AB126" i="3"/>
  <c r="AC126" i="3"/>
  <c r="AD126" i="3"/>
  <c r="AC714" i="3"/>
  <c r="AD714" i="3"/>
  <c r="AB714" i="3"/>
  <c r="AD213" i="3"/>
  <c r="AB213" i="3"/>
  <c r="AC213" i="3"/>
  <c r="AB164" i="3"/>
  <c r="AD164" i="3"/>
  <c r="AC164" i="3"/>
  <c r="AB378" i="3"/>
  <c r="AD378" i="3"/>
  <c r="AC378" i="3"/>
  <c r="AB660" i="3"/>
  <c r="AC660" i="3"/>
  <c r="AD660" i="3"/>
  <c r="AD585" i="3"/>
  <c r="AB585" i="3"/>
  <c r="AC585" i="3"/>
  <c r="AB690" i="3"/>
  <c r="AD690" i="3"/>
  <c r="AC690" i="3"/>
  <c r="AB635" i="3"/>
  <c r="AC635" i="3"/>
  <c r="AD635" i="3"/>
  <c r="C321" i="4"/>
  <c r="E321" i="4"/>
  <c r="B321" i="4"/>
  <c r="F321" i="4"/>
  <c r="G321" i="4" s="1"/>
  <c r="AD513" i="3"/>
  <c r="AB513" i="3"/>
  <c r="AC513" i="3"/>
  <c r="AB95" i="3"/>
  <c r="AC95" i="3"/>
  <c r="AD95" i="3"/>
  <c r="E280" i="4"/>
  <c r="B280" i="4"/>
  <c r="F280" i="4"/>
  <c r="G280" i="4" s="1"/>
  <c r="C280" i="4"/>
  <c r="AB496" i="3"/>
  <c r="AD496" i="3"/>
  <c r="AC496" i="3"/>
  <c r="AB425" i="3"/>
  <c r="AC425" i="3"/>
  <c r="AD425" i="3"/>
  <c r="AD608" i="3"/>
  <c r="AC608" i="3"/>
  <c r="AB608" i="3"/>
  <c r="AC462" i="3"/>
  <c r="AD462" i="3"/>
  <c r="AB462" i="3"/>
  <c r="AB449" i="3"/>
  <c r="AC449" i="3"/>
  <c r="AD449" i="3"/>
  <c r="AC680" i="3"/>
  <c r="AB680" i="3"/>
  <c r="AD680" i="3"/>
  <c r="AB563" i="3"/>
  <c r="AC563" i="3"/>
  <c r="AD563" i="3"/>
  <c r="AB443" i="3"/>
  <c r="AD443" i="3"/>
  <c r="AC443" i="3"/>
  <c r="AC586" i="3"/>
  <c r="AB586" i="3"/>
  <c r="AD586" i="3"/>
  <c r="AB498" i="3"/>
  <c r="AD498" i="3"/>
  <c r="AC498" i="3"/>
  <c r="AB435" i="3"/>
  <c r="AC435" i="3"/>
  <c r="AD435" i="3"/>
  <c r="AB221" i="3"/>
  <c r="AC221" i="3"/>
  <c r="AD221" i="3"/>
  <c r="B303" i="4"/>
  <c r="E303" i="4"/>
  <c r="F303" i="4"/>
  <c r="G303" i="4" s="1"/>
  <c r="C303" i="4"/>
  <c r="AB229" i="3"/>
  <c r="AD229" i="3"/>
  <c r="AC229" i="3"/>
  <c r="AC704" i="3"/>
  <c r="AD704" i="3"/>
  <c r="AB704" i="3"/>
  <c r="F291" i="4"/>
  <c r="G291" i="4" s="1"/>
  <c r="E291" i="4"/>
  <c r="C291" i="4"/>
  <c r="B291" i="4"/>
  <c r="AC399" i="3"/>
  <c r="AB399" i="3"/>
  <c r="AD399" i="3"/>
  <c r="AC518" i="3"/>
  <c r="AB518" i="3"/>
  <c r="AD518" i="3"/>
  <c r="AC159" i="3"/>
  <c r="AD159" i="3"/>
  <c r="AB159" i="3"/>
  <c r="AC295" i="3"/>
  <c r="AD295" i="3"/>
  <c r="AB295" i="3"/>
  <c r="C357" i="4"/>
  <c r="B357" i="4"/>
  <c r="E357" i="4"/>
  <c r="F357" i="4"/>
  <c r="G357" i="4" s="1"/>
  <c r="AC432" i="3"/>
  <c r="AB432" i="3"/>
  <c r="AD432" i="3"/>
  <c r="AC327" i="3"/>
  <c r="AD327" i="3"/>
  <c r="AB327" i="3"/>
  <c r="AB119" i="3"/>
  <c r="AD119" i="3"/>
  <c r="AC119" i="3"/>
  <c r="AC592" i="3"/>
  <c r="AD592" i="3"/>
  <c r="AB592" i="3"/>
  <c r="AC712" i="3"/>
  <c r="AD712" i="3"/>
  <c r="AB712" i="3"/>
  <c r="AD681" i="3"/>
  <c r="AC681" i="3"/>
  <c r="AB681" i="3"/>
  <c r="C260" i="4"/>
  <c r="B260" i="4"/>
  <c r="E260" i="4"/>
  <c r="F260" i="4"/>
  <c r="G260" i="4" s="1"/>
  <c r="B314" i="4"/>
  <c r="E314" i="4"/>
  <c r="F314" i="4"/>
  <c r="G314" i="4" s="1"/>
  <c r="C314" i="4"/>
  <c r="AD343" i="3"/>
  <c r="AC343" i="3"/>
  <c r="AB343" i="3"/>
  <c r="B349" i="4"/>
  <c r="C349" i="4"/>
  <c r="F349" i="4"/>
  <c r="G349" i="4" s="1"/>
  <c r="E349" i="4"/>
  <c r="AD173" i="3"/>
  <c r="AC173" i="3"/>
  <c r="AB173" i="3"/>
  <c r="AD644" i="3"/>
  <c r="AC644" i="3"/>
  <c r="AB644" i="3"/>
  <c r="AB202" i="3"/>
  <c r="AC202" i="3"/>
  <c r="AD202" i="3"/>
  <c r="T106" i="4" l="1" a="1"/>
  <c r="T106" i="4" s="1"/>
  <c r="S44" i="4" a="1"/>
  <c r="S44" i="4" s="1"/>
  <c r="K79" i="4" a="1"/>
  <c r="K79" i="4" s="1"/>
  <c r="I66" i="4" a="1"/>
  <c r="I66" i="4" s="1"/>
  <c r="T95" i="4" a="1"/>
  <c r="T95" i="4" s="1"/>
  <c r="I29" i="4" a="1"/>
  <c r="I29" i="4" s="1"/>
  <c r="I156" i="4" a="1"/>
  <c r="I156" i="4" s="1"/>
  <c r="R44" i="4" a="1"/>
  <c r="R44" i="4" s="1"/>
  <c r="K62" i="4" a="1"/>
  <c r="K62" i="4" s="1"/>
  <c r="I55" i="4" a="1"/>
  <c r="I55" i="4" s="1"/>
  <c r="S161" i="4" a="1"/>
  <c r="S161" i="4" s="1"/>
  <c r="J155" i="4" a="1"/>
  <c r="J155" i="4" s="1"/>
  <c r="I36" i="4" a="1"/>
  <c r="I36" i="4" s="1"/>
  <c r="J161" i="4" a="1"/>
  <c r="J161" i="4" s="1"/>
  <c r="S90" i="4" a="1"/>
  <c r="S90" i="4" s="1"/>
  <c r="I151" i="4" a="1"/>
  <c r="I151" i="4" s="1"/>
  <c r="R136" i="4" a="1"/>
  <c r="R136" i="4" s="1"/>
  <c r="R170" i="4" a="1"/>
  <c r="R170" i="4" s="1"/>
  <c r="R158" i="4" a="1"/>
  <c r="R158" i="4" s="1"/>
  <c r="S149" i="4" a="1"/>
  <c r="S149" i="4" s="1"/>
  <c r="S98" i="4" a="1"/>
  <c r="S98" i="4" s="1"/>
  <c r="I19" i="4" a="1"/>
  <c r="I19" i="4" s="1"/>
  <c r="K63" i="4" a="1"/>
  <c r="K63" i="4" s="1"/>
  <c r="T60" i="4" a="1"/>
  <c r="T60" i="4" s="1"/>
  <c r="I77" i="4" a="1"/>
  <c r="I77" i="4" s="1"/>
  <c r="I144" i="4" a="1"/>
  <c r="I144" i="4" s="1"/>
  <c r="S33" i="4" a="1"/>
  <c r="S33" i="4" s="1"/>
  <c r="I170" i="4" a="1"/>
  <c r="I170" i="4" s="1"/>
  <c r="I102" i="4" a="1"/>
  <c r="I102" i="4" s="1"/>
  <c r="K174" i="4" a="1"/>
  <c r="K174" i="4" s="1"/>
  <c r="I119" i="4" a="1"/>
  <c r="I119" i="4" s="1"/>
  <c r="K159" i="4" a="1"/>
  <c r="K159" i="4" s="1"/>
  <c r="T78" i="4" a="1"/>
  <c r="T78" i="4" s="1"/>
  <c r="K121" i="4" a="1"/>
  <c r="K121" i="4" s="1"/>
  <c r="I67" i="4" a="1"/>
  <c r="I67" i="4" s="1"/>
  <c r="K61" i="4" a="1"/>
  <c r="K61" i="4" s="1"/>
  <c r="T27" i="4" a="1"/>
  <c r="T27" i="4" s="1"/>
  <c r="K11" i="4" a="1"/>
  <c r="K11" i="4" s="1"/>
  <c r="T139" i="4" a="1"/>
  <c r="T139" i="4" s="1"/>
  <c r="R101" i="4" a="1"/>
  <c r="R101" i="4" s="1"/>
  <c r="J37" i="4" a="1"/>
  <c r="J37" i="4" s="1"/>
  <c r="I25" i="4" a="1"/>
  <c r="I25" i="4" s="1"/>
  <c r="S70" i="4" a="1"/>
  <c r="S70" i="4" s="1"/>
  <c r="K86" i="4" a="1"/>
  <c r="K86" i="4" s="1"/>
  <c r="J79" i="4" a="1"/>
  <c r="J79" i="4" s="1"/>
  <c r="J92" i="4" a="1"/>
  <c r="J92" i="4" s="1"/>
  <c r="S74" i="4" a="1"/>
  <c r="S74" i="4" s="1"/>
  <c r="K124" i="4" a="1"/>
  <c r="K124" i="4" s="1"/>
  <c r="J54" i="4" a="1"/>
  <c r="J54" i="4" s="1"/>
  <c r="T76" i="4" a="1"/>
  <c r="T76" i="4" s="1"/>
  <c r="J61" i="4" a="1"/>
  <c r="J61" i="4" s="1"/>
  <c r="K13" i="4" a="1"/>
  <c r="K13" i="4" s="1"/>
  <c r="T158" i="4" a="1"/>
  <c r="T158" i="4" s="1"/>
  <c r="S148" i="4" a="1"/>
  <c r="S148" i="4" s="1"/>
  <c r="R167" i="4" a="1"/>
  <c r="R167" i="4" s="1"/>
  <c r="R140" i="4" a="1"/>
  <c r="R140" i="4" s="1"/>
  <c r="I161" i="4" a="1"/>
  <c r="I161" i="4" s="1"/>
  <c r="R70" i="4" a="1"/>
  <c r="R70" i="4" s="1"/>
  <c r="R174" i="4" a="1"/>
  <c r="R174" i="4" s="1"/>
  <c r="T55" i="4" a="1"/>
  <c r="T55" i="4" s="1"/>
  <c r="I44" i="4" a="1"/>
  <c r="I44" i="4" s="1"/>
  <c r="S71" i="4" a="1"/>
  <c r="S71" i="4" s="1"/>
  <c r="K41" i="4" a="1"/>
  <c r="K41" i="4" s="1"/>
  <c r="I45" i="4" a="1"/>
  <c r="I45" i="4" s="1"/>
  <c r="T110" i="4" a="1"/>
  <c r="T110" i="4" s="1"/>
  <c r="K72" i="4" a="1"/>
  <c r="K72" i="4" s="1"/>
  <c r="R53" i="4" a="1"/>
  <c r="R53" i="4" s="1"/>
  <c r="I165" i="4" a="1"/>
  <c r="I165" i="4" s="1"/>
  <c r="T29" i="4" a="1"/>
  <c r="T29" i="4" s="1"/>
  <c r="R14" i="4" a="1"/>
  <c r="R14" i="4" s="1"/>
  <c r="J74" i="4" a="1"/>
  <c r="J74" i="4" s="1"/>
  <c r="I16" i="4" a="1"/>
  <c r="I16" i="4" s="1"/>
  <c r="I56" i="4" a="1"/>
  <c r="I56" i="4" s="1"/>
  <c r="R100" i="4" a="1"/>
  <c r="R100" i="4" s="1"/>
  <c r="I97" i="4" a="1"/>
  <c r="I97" i="4" s="1"/>
  <c r="K59" i="4" a="1"/>
  <c r="K59" i="4" s="1"/>
  <c r="S81" i="4" a="1"/>
  <c r="S81" i="4" s="1"/>
  <c r="S108" i="4" a="1"/>
  <c r="S108" i="4" s="1"/>
  <c r="K99" i="4" a="1"/>
  <c r="K99" i="4" s="1"/>
  <c r="R95" i="4" a="1"/>
  <c r="R95" i="4" s="1"/>
  <c r="S102" i="4" a="1"/>
  <c r="S102" i="4" s="1"/>
  <c r="S65" i="4" a="1"/>
  <c r="S65" i="4" s="1"/>
  <c r="J16" i="4" a="1"/>
  <c r="J16" i="4" s="1"/>
  <c r="R47" i="4" a="1"/>
  <c r="R47" i="4" s="1"/>
  <c r="K134" i="4" a="1"/>
  <c r="K134" i="4" s="1"/>
  <c r="T9" i="4" a="1"/>
  <c r="T9" i="4" s="1"/>
  <c r="R108" i="4" a="1"/>
  <c r="R108" i="4" s="1"/>
  <c r="K102" i="4" a="1"/>
  <c r="K102" i="4" s="1"/>
  <c r="K68" i="4" a="1"/>
  <c r="K68" i="4" s="1"/>
  <c r="S101" i="4" a="1"/>
  <c r="S101" i="4" s="1"/>
  <c r="J55" i="4" a="1"/>
  <c r="J55" i="4" s="1"/>
  <c r="S134" i="4" a="1"/>
  <c r="S134" i="4" s="1"/>
  <c r="I34" i="4" a="1"/>
  <c r="I34" i="4" s="1"/>
  <c r="K137" i="4" a="1"/>
  <c r="K137" i="4" s="1"/>
  <c r="K139" i="4" a="1"/>
  <c r="K139" i="4" s="1"/>
  <c r="R146" i="4" a="1"/>
  <c r="R146" i="4" s="1"/>
  <c r="R84" i="4" a="1"/>
  <c r="R84" i="4" s="1"/>
  <c r="S26" i="4" a="1"/>
  <c r="S26" i="4" s="1"/>
  <c r="K45" i="4" a="1"/>
  <c r="K45" i="4" s="1"/>
  <c r="J13" i="4" a="1"/>
  <c r="J13" i="4" s="1"/>
  <c r="I60" i="4" a="1"/>
  <c r="I60" i="4" s="1"/>
  <c r="T131" i="4" a="1"/>
  <c r="T131" i="4" s="1"/>
  <c r="K31" i="4" a="1"/>
  <c r="K31" i="4" s="1"/>
  <c r="T104" i="4" a="1"/>
  <c r="T104" i="4" s="1"/>
  <c r="I138" i="4" a="1"/>
  <c r="I138" i="4" s="1"/>
  <c r="J75" i="4" a="1"/>
  <c r="J75" i="4" s="1"/>
  <c r="J171" i="4" a="1"/>
  <c r="J171" i="4" s="1"/>
  <c r="J63" i="4" a="1"/>
  <c r="J63" i="4" s="1"/>
  <c r="I91" i="4" a="1"/>
  <c r="I91" i="4" s="1"/>
  <c r="S49" i="4" a="1"/>
  <c r="S49" i="4" s="1"/>
  <c r="I146" i="4" a="1"/>
  <c r="I146" i="4" s="1"/>
  <c r="I159" i="4" a="1"/>
  <c r="I159" i="4" s="1"/>
  <c r="R112" i="4" a="1"/>
  <c r="R112" i="4" s="1"/>
  <c r="I166" i="4" a="1"/>
  <c r="I166" i="4" s="1"/>
  <c r="I94" i="4" a="1"/>
  <c r="I94" i="4" s="1"/>
  <c r="K172" i="4" a="1"/>
  <c r="K172" i="4" s="1"/>
  <c r="I121" i="4" a="1"/>
  <c r="I121" i="4" s="1"/>
  <c r="I145" i="4" a="1"/>
  <c r="I145" i="4" s="1"/>
  <c r="S130" i="4" a="1"/>
  <c r="S130" i="4" s="1"/>
  <c r="I88" i="4" a="1"/>
  <c r="I88" i="4" s="1"/>
  <c r="J103" i="4" a="1"/>
  <c r="J103" i="4" s="1"/>
  <c r="J56" i="4" a="1"/>
  <c r="J56" i="4" s="1"/>
  <c r="J160" i="4" a="1"/>
  <c r="J160" i="4" s="1"/>
  <c r="I48" i="4" a="1"/>
  <c r="I48" i="4" s="1"/>
  <c r="K148" i="4" a="1"/>
  <c r="K148" i="4" s="1"/>
  <c r="S21" i="4" a="1"/>
  <c r="S21" i="4" s="1"/>
  <c r="T19" i="4" a="1"/>
  <c r="T19" i="4" s="1"/>
  <c r="K20" i="4" a="1"/>
  <c r="K20" i="4" s="1"/>
  <c r="S147" i="4" a="1"/>
  <c r="S147" i="4" s="1"/>
  <c r="J14" i="4" a="1"/>
  <c r="J14" i="4" s="1"/>
  <c r="J22" i="4" a="1"/>
  <c r="J22" i="4" s="1"/>
  <c r="K154" i="4" a="1"/>
  <c r="K154" i="4" s="1"/>
  <c r="R10" i="4" a="1"/>
  <c r="R10" i="4" s="1"/>
  <c r="R125" i="4" a="1"/>
  <c r="R125" i="4" s="1"/>
  <c r="S31" i="4" a="1"/>
  <c r="S31" i="4" s="1"/>
  <c r="R107" i="4" a="1"/>
  <c r="R107" i="4" s="1"/>
  <c r="J132" i="4" a="1"/>
  <c r="J132" i="4" s="1"/>
  <c r="K32" i="4" a="1"/>
  <c r="K32" i="4" s="1"/>
  <c r="R121" i="4" a="1"/>
  <c r="R121" i="4" s="1"/>
  <c r="R15" i="4" a="1"/>
  <c r="R15" i="4" s="1"/>
  <c r="S73" i="4" a="1"/>
  <c r="S73" i="4" s="1"/>
  <c r="K65" i="4" a="1"/>
  <c r="K65" i="4" s="1"/>
  <c r="S68" i="4" a="1"/>
  <c r="S68" i="4" s="1"/>
  <c r="S118" i="4" a="1"/>
  <c r="S118" i="4" s="1"/>
  <c r="I83" i="4" a="1"/>
  <c r="I83" i="4" s="1"/>
  <c r="R172" i="4" a="1"/>
  <c r="R172" i="4" s="1"/>
  <c r="K114" i="4" a="1"/>
  <c r="K114" i="4" s="1"/>
  <c r="K101" i="4" a="1"/>
  <c r="K101" i="4" s="1"/>
  <c r="R20" i="4" a="1"/>
  <c r="R20" i="4" s="1"/>
  <c r="K17" i="4" a="1"/>
  <c r="K17" i="4" s="1"/>
  <c r="S15" i="4" a="1"/>
  <c r="S15" i="4" s="1"/>
  <c r="J91" i="4" a="1"/>
  <c r="J91" i="4" s="1"/>
  <c r="T97" i="4" a="1"/>
  <c r="T97" i="4" s="1"/>
  <c r="S39" i="4" a="1"/>
  <c r="S39" i="4" s="1"/>
  <c r="S22" i="4" a="1"/>
  <c r="S22" i="4" s="1"/>
  <c r="K37" i="4" a="1"/>
  <c r="K37" i="4" s="1"/>
  <c r="I13" i="4" a="1"/>
  <c r="I13" i="4" s="1"/>
  <c r="I167" i="4" a="1"/>
  <c r="I167" i="4" s="1"/>
  <c r="T13" i="4" a="1"/>
  <c r="T13" i="4" s="1"/>
  <c r="K126" i="4" a="1"/>
  <c r="K126" i="4" s="1"/>
  <c r="S23" i="4" a="1"/>
  <c r="S23" i="4" s="1"/>
  <c r="T36" i="4" a="1"/>
  <c r="T36" i="4" s="1"/>
  <c r="I129" i="4" a="1"/>
  <c r="I129" i="4" s="1"/>
  <c r="S25" i="4" a="1"/>
  <c r="S25" i="4" s="1"/>
  <c r="J110" i="4" a="1"/>
  <c r="J110" i="4" s="1"/>
  <c r="T121" i="4" a="1"/>
  <c r="T121" i="4" s="1"/>
  <c r="K93" i="4" a="1"/>
  <c r="K93" i="4" s="1"/>
  <c r="R128" i="4" a="1"/>
  <c r="R128" i="4" s="1"/>
  <c r="K84" i="4" a="1"/>
  <c r="K84" i="4" s="1"/>
  <c r="K142" i="4" a="1"/>
  <c r="K142" i="4" s="1"/>
  <c r="R103" i="4" a="1"/>
  <c r="R103" i="4" s="1"/>
  <c r="K44" i="4" a="1"/>
  <c r="K44" i="4" s="1"/>
  <c r="J42" i="4" a="1"/>
  <c r="J42" i="4" s="1"/>
  <c r="J164" i="4" a="1"/>
  <c r="J164" i="4" s="1"/>
  <c r="T111" i="4" a="1"/>
  <c r="T111" i="4" s="1"/>
  <c r="I9" i="4" a="1"/>
  <c r="I9" i="4" s="1"/>
  <c r="K10" i="4" a="1"/>
  <c r="K10" i="4" s="1"/>
  <c r="J43" i="4" a="1"/>
  <c r="J43" i="4" s="1"/>
  <c r="R36" i="4" a="1"/>
  <c r="R36" i="4" s="1"/>
  <c r="K166" i="4" a="1"/>
  <c r="K166" i="4" s="1"/>
  <c r="J165" i="4" a="1"/>
  <c r="J165" i="4" s="1"/>
  <c r="T58" i="4" a="1"/>
  <c r="T58" i="4" s="1"/>
  <c r="R155" i="4" a="1"/>
  <c r="R155" i="4" s="1"/>
  <c r="J41" i="4" a="1"/>
  <c r="J41" i="4" s="1"/>
  <c r="J57" i="4" a="1"/>
  <c r="J57" i="4" s="1"/>
  <c r="T128" i="4" a="1"/>
  <c r="T128" i="4" s="1"/>
  <c r="S48" i="4" a="1"/>
  <c r="S48" i="4" s="1"/>
  <c r="K168" i="4" a="1"/>
  <c r="K168" i="4" s="1"/>
  <c r="K76" i="4" a="1"/>
  <c r="K76" i="4" s="1"/>
  <c r="T174" i="4" a="1"/>
  <c r="T174" i="4" s="1"/>
  <c r="T123" i="4" a="1"/>
  <c r="T123" i="4" s="1"/>
  <c r="J30" i="4" a="1"/>
  <c r="J30" i="4" s="1"/>
  <c r="S125" i="4" a="1"/>
  <c r="S125" i="4" s="1"/>
  <c r="K146" i="4" a="1"/>
  <c r="K146" i="4" s="1"/>
  <c r="S10" i="4" a="1"/>
  <c r="S10" i="4" s="1"/>
  <c r="K56" i="4" a="1"/>
  <c r="K56" i="4" s="1"/>
  <c r="J153" i="4" a="1"/>
  <c r="J153" i="4" s="1"/>
  <c r="I32" i="4" a="1"/>
  <c r="I32" i="4" s="1"/>
  <c r="R32" i="4" a="1"/>
  <c r="R32" i="4" s="1"/>
  <c r="T100" i="4" a="1"/>
  <c r="T100" i="4" s="1"/>
  <c r="S133" i="4" a="1"/>
  <c r="S133" i="4" s="1"/>
  <c r="T146" i="4" a="1"/>
  <c r="T146" i="4" s="1"/>
  <c r="T61" i="4" a="1"/>
  <c r="T61" i="4" s="1"/>
  <c r="I46" i="4" a="1"/>
  <c r="I46" i="4" s="1"/>
  <c r="K19" i="4" a="1"/>
  <c r="K19" i="4" s="1"/>
  <c r="K117" i="4" a="1"/>
  <c r="K117" i="4" s="1"/>
  <c r="T49" i="4" a="1"/>
  <c r="T49" i="4" s="1"/>
  <c r="R119" i="4" a="1"/>
  <c r="R119" i="4" s="1"/>
  <c r="K135" i="4" a="1"/>
  <c r="K135" i="4" s="1"/>
  <c r="S63" i="4" a="1"/>
  <c r="S63" i="4" s="1"/>
  <c r="I127" i="4" a="1"/>
  <c r="I127" i="4" s="1"/>
  <c r="S64" i="4" a="1"/>
  <c r="S64" i="4" s="1"/>
  <c r="J131" i="4" a="1"/>
  <c r="J131" i="4" s="1"/>
  <c r="R35" i="4" a="1"/>
  <c r="R35" i="4" s="1"/>
  <c r="J145" i="4" a="1"/>
  <c r="J145" i="4" s="1"/>
  <c r="K132" i="4" a="1"/>
  <c r="K132" i="4" s="1"/>
  <c r="T89" i="4" a="1"/>
  <c r="T89" i="4" s="1"/>
  <c r="K9" i="4" a="1"/>
  <c r="K9" i="4" s="1"/>
  <c r="S61" i="4" a="1"/>
  <c r="S61" i="4" s="1"/>
  <c r="S58" i="4" a="1"/>
  <c r="S58" i="4" s="1"/>
  <c r="T12" i="4" a="1"/>
  <c r="T12" i="4" s="1"/>
  <c r="R55" i="4" a="1"/>
  <c r="R55" i="4" s="1"/>
  <c r="T85" i="4" a="1"/>
  <c r="T85" i="4" s="1"/>
  <c r="K128" i="4" a="1"/>
  <c r="K128" i="4" s="1"/>
  <c r="S106" i="4" a="1"/>
  <c r="S106" i="4" s="1"/>
  <c r="K52" i="4" a="1"/>
  <c r="K52" i="4" s="1"/>
  <c r="I160" i="4" a="1"/>
  <c r="I160" i="4" s="1"/>
  <c r="I104" i="4" a="1"/>
  <c r="I104" i="4" s="1"/>
  <c r="S29" i="4" a="1"/>
  <c r="S29" i="4" s="1"/>
  <c r="I40" i="4" a="1"/>
  <c r="I40" i="4" s="1"/>
  <c r="T82" i="4" a="1"/>
  <c r="T82" i="4" s="1"/>
  <c r="I69" i="4" a="1"/>
  <c r="I69" i="4" s="1"/>
  <c r="I93" i="4" a="1"/>
  <c r="I93" i="4" s="1"/>
  <c r="T102" i="4" a="1"/>
  <c r="T102" i="4" s="1"/>
  <c r="S43" i="4" a="1"/>
  <c r="S43" i="4" s="1"/>
  <c r="T69" i="4" a="1"/>
  <c r="T69" i="4" s="1"/>
  <c r="J59" i="4" a="1"/>
  <c r="J59" i="4" s="1"/>
  <c r="R52" i="4" a="1"/>
  <c r="R52" i="4" s="1"/>
  <c r="T56" i="4" a="1"/>
  <c r="T56" i="4" s="1"/>
  <c r="T22" i="4" a="1"/>
  <c r="T22" i="4" s="1"/>
  <c r="T42" i="4" a="1"/>
  <c r="T42" i="4" s="1"/>
  <c r="J163" i="4" a="1"/>
  <c r="J163" i="4" s="1"/>
  <c r="R22" i="4" a="1"/>
  <c r="R22" i="4" s="1"/>
  <c r="J168" i="4" a="1"/>
  <c r="J168" i="4" s="1"/>
  <c r="S12" i="4" a="1"/>
  <c r="S12" i="4" s="1"/>
  <c r="J150" i="4" a="1"/>
  <c r="J150" i="4" s="1"/>
  <c r="J25" i="4" a="1"/>
  <c r="J25" i="4" s="1"/>
  <c r="K83" i="4" a="1"/>
  <c r="K83" i="4" s="1"/>
  <c r="J70" i="4" a="1"/>
  <c r="J70" i="4" s="1"/>
  <c r="T8" i="4" a="1"/>
  <c r="T8" i="4" s="1"/>
  <c r="I99" i="4" a="1"/>
  <c r="I99" i="4" s="1"/>
  <c r="R127" i="4" a="1"/>
  <c r="R127" i="4" s="1"/>
  <c r="R13" i="4" a="1"/>
  <c r="R13" i="4" s="1"/>
  <c r="K90" i="4" a="1"/>
  <c r="K90" i="4" s="1"/>
  <c r="R116" i="4" a="1"/>
  <c r="R116" i="4" s="1"/>
  <c r="I84" i="4" a="1"/>
  <c r="I84" i="4" s="1"/>
  <c r="T30" i="4" a="1"/>
  <c r="T30" i="4" s="1"/>
  <c r="T107" i="4" a="1"/>
  <c r="T107" i="4" s="1"/>
  <c r="R147" i="4" a="1"/>
  <c r="R147" i="4" s="1"/>
  <c r="I110" i="4" a="1"/>
  <c r="I110" i="4" s="1"/>
  <c r="T133" i="4" a="1"/>
  <c r="T133" i="4" s="1"/>
  <c r="J84" i="4" a="1"/>
  <c r="J84" i="4" s="1"/>
  <c r="T15" i="4" a="1"/>
  <c r="T15" i="4" s="1"/>
  <c r="J53" i="4" a="1"/>
  <c r="J53" i="4" s="1"/>
  <c r="K160" i="4" a="1"/>
  <c r="K160" i="4" s="1"/>
  <c r="I150" i="4" a="1"/>
  <c r="I150" i="4" s="1"/>
  <c r="K167" i="4" a="1"/>
  <c r="K167" i="4" s="1"/>
  <c r="S163" i="4" a="1"/>
  <c r="S163" i="4" s="1"/>
  <c r="J105" i="4" a="1"/>
  <c r="J105" i="4" s="1"/>
  <c r="K97" i="4" a="1"/>
  <c r="K97" i="4" s="1"/>
  <c r="J167" i="4" a="1"/>
  <c r="J167" i="4" s="1"/>
  <c r="K129" i="4" a="1"/>
  <c r="K129" i="4" s="1"/>
  <c r="I47" i="4" a="1"/>
  <c r="I47" i="4" s="1"/>
  <c r="S105" i="4" a="1"/>
  <c r="S105" i="4" s="1"/>
  <c r="R31" i="4" a="1"/>
  <c r="R31" i="4" s="1"/>
  <c r="R68" i="4" a="1"/>
  <c r="R68" i="4" s="1"/>
  <c r="K57" i="4" a="1"/>
  <c r="K57" i="4" s="1"/>
  <c r="J23" i="4" a="1"/>
  <c r="J23" i="4" s="1"/>
  <c r="T18" i="4" a="1"/>
  <c r="T18" i="4" s="1"/>
  <c r="J81" i="4" a="1"/>
  <c r="J81" i="4" s="1"/>
  <c r="R160" i="4" a="1"/>
  <c r="R160" i="4" s="1"/>
  <c r="S80" i="4" a="1"/>
  <c r="S80" i="4" s="1"/>
  <c r="S132" i="4" a="1"/>
  <c r="S132" i="4" s="1"/>
  <c r="J151" i="4" a="1"/>
  <c r="J151" i="4" s="1"/>
  <c r="I58" i="4" a="1"/>
  <c r="I58" i="4" s="1"/>
  <c r="K15" i="4" a="1"/>
  <c r="K15" i="4" s="1"/>
  <c r="I71" i="4" a="1"/>
  <c r="I71" i="4" s="1"/>
  <c r="R26" i="4" a="1"/>
  <c r="R26" i="4" s="1"/>
  <c r="I155" i="4" a="1"/>
  <c r="I155" i="4" s="1"/>
  <c r="K120" i="4" a="1"/>
  <c r="K120" i="4" s="1"/>
  <c r="R142" i="4" a="1"/>
  <c r="R142" i="4" s="1"/>
  <c r="R38" i="4" a="1"/>
  <c r="R38" i="4" s="1"/>
  <c r="J80" i="4" a="1"/>
  <c r="J80" i="4" s="1"/>
  <c r="T62" i="4" a="1"/>
  <c r="T62" i="4" s="1"/>
  <c r="R59" i="4" a="1"/>
  <c r="R59" i="4" s="1"/>
  <c r="J51" i="4" a="1"/>
  <c r="J51" i="4" s="1"/>
  <c r="K88" i="4" a="1"/>
  <c r="K88" i="4" s="1"/>
  <c r="J173" i="4" a="1"/>
  <c r="J173" i="4" s="1"/>
  <c r="T64" i="4" a="1"/>
  <c r="T64" i="4" s="1"/>
  <c r="R152" i="4" a="1"/>
  <c r="R152" i="4" s="1"/>
  <c r="K131" i="4" a="1"/>
  <c r="K131" i="4" s="1"/>
  <c r="K116" i="4" a="1"/>
  <c r="K116" i="4" s="1"/>
  <c r="T130" i="4" a="1"/>
  <c r="T130" i="4" s="1"/>
  <c r="S155" i="4" a="1"/>
  <c r="S155" i="4" s="1"/>
  <c r="I147" i="4" a="1"/>
  <c r="I147" i="4" s="1"/>
  <c r="T117" i="4" a="1"/>
  <c r="T117" i="4" s="1"/>
  <c r="J45" i="4" a="1"/>
  <c r="J45" i="4" s="1"/>
  <c r="I23" i="4" a="1"/>
  <c r="I23" i="4" s="1"/>
  <c r="K100" i="4" a="1"/>
  <c r="K100" i="4" s="1"/>
  <c r="T114" i="4" a="1"/>
  <c r="T114" i="4" s="1"/>
  <c r="S159" i="4" a="1"/>
  <c r="S159" i="4" s="1"/>
  <c r="S34" i="4" a="1"/>
  <c r="S34" i="4" s="1"/>
  <c r="J62" i="4" a="1"/>
  <c r="J62" i="4" s="1"/>
  <c r="T129" i="4" a="1"/>
  <c r="T129" i="4" s="1"/>
  <c r="K78" i="4" a="1"/>
  <c r="K78" i="4" s="1"/>
  <c r="J104" i="4" a="1"/>
  <c r="J104" i="4" s="1"/>
  <c r="J109" i="4" a="1"/>
  <c r="J109" i="4" s="1"/>
  <c r="R9" i="4" a="1"/>
  <c r="R9" i="4" s="1"/>
  <c r="K123" i="4" a="1"/>
  <c r="K123" i="4" s="1"/>
  <c r="S14" i="4" a="1"/>
  <c r="S14" i="4" s="1"/>
  <c r="I59" i="4" a="1"/>
  <c r="I59" i="4" s="1"/>
  <c r="T153" i="4" a="1"/>
  <c r="T153" i="4" s="1"/>
  <c r="R58" i="4" a="1"/>
  <c r="R58" i="4" s="1"/>
  <c r="R163" i="4" a="1"/>
  <c r="R163" i="4" s="1"/>
  <c r="R18" i="4" a="1"/>
  <c r="R18" i="4" s="1"/>
  <c r="T10" i="4" a="1"/>
  <c r="T10" i="4" s="1"/>
  <c r="S76" i="4" a="1"/>
  <c r="S76" i="4" s="1"/>
  <c r="J143" i="4" a="1"/>
  <c r="J143" i="4" s="1"/>
  <c r="R74" i="4" a="1"/>
  <c r="R74" i="4" s="1"/>
  <c r="J47" i="4" a="1"/>
  <c r="J47" i="4" s="1"/>
  <c r="I137" i="4" a="1"/>
  <c r="I137" i="4" s="1"/>
  <c r="K157" i="4" a="1"/>
  <c r="K157" i="4" s="1"/>
  <c r="K47" i="4" a="1"/>
  <c r="K47" i="4" s="1"/>
  <c r="I164" i="4" a="1"/>
  <c r="I164" i="4" s="1"/>
  <c r="S55" i="4" a="1"/>
  <c r="S55" i="4" s="1"/>
  <c r="I174" i="4" a="1"/>
  <c r="I174" i="4" s="1"/>
  <c r="R168" i="4" a="1"/>
  <c r="R168" i="4" s="1"/>
  <c r="T126" i="4" a="1"/>
  <c r="T126" i="4" s="1"/>
  <c r="K69" i="4" a="1"/>
  <c r="K69" i="4" s="1"/>
  <c r="J144" i="4" a="1"/>
  <c r="J144" i="4" s="1"/>
  <c r="T68" i="4" a="1"/>
  <c r="T68" i="4" s="1"/>
  <c r="I105" i="4" a="1"/>
  <c r="I105" i="4" s="1"/>
  <c r="R113" i="4" a="1"/>
  <c r="R113" i="4" s="1"/>
  <c r="T93" i="4" a="1"/>
  <c r="T93" i="4" s="1"/>
  <c r="T74" i="4" a="1"/>
  <c r="T74" i="4" s="1"/>
  <c r="T21" i="4" a="1"/>
  <c r="T21" i="4" s="1"/>
  <c r="T116" i="4" a="1"/>
  <c r="T116" i="4" s="1"/>
  <c r="J36" i="4" a="1"/>
  <c r="J36" i="4" s="1"/>
  <c r="R117" i="4" a="1"/>
  <c r="R117" i="4" s="1"/>
  <c r="K53" i="4" a="1"/>
  <c r="K53" i="4" s="1"/>
  <c r="I131" i="4" a="1"/>
  <c r="I131" i="4" s="1"/>
  <c r="T119" i="4" a="1"/>
  <c r="T119" i="4" s="1"/>
  <c r="R54" i="4" a="1"/>
  <c r="R54" i="4" s="1"/>
  <c r="R48" i="4" a="1"/>
  <c r="R48" i="4" s="1"/>
  <c r="S37" i="4" a="1"/>
  <c r="S37" i="4" s="1"/>
  <c r="K73" i="4" a="1"/>
  <c r="K73" i="4" s="1"/>
  <c r="I111" i="4" a="1"/>
  <c r="I111" i="4" s="1"/>
  <c r="T92" i="4" a="1"/>
  <c r="T92" i="4" s="1"/>
  <c r="J174" i="4" a="1"/>
  <c r="J174" i="4" s="1"/>
  <c r="S41" i="4" a="1"/>
  <c r="S41" i="4" s="1"/>
  <c r="T142" i="4" a="1"/>
  <c r="T142" i="4" s="1"/>
  <c r="S72" i="4" a="1"/>
  <c r="S72" i="4" s="1"/>
  <c r="I157" i="4" a="1"/>
  <c r="I157" i="4" s="1"/>
  <c r="K60" i="4" a="1"/>
  <c r="K60" i="4" s="1"/>
  <c r="J126" i="4" a="1"/>
  <c r="J126" i="4" s="1"/>
  <c r="R23" i="4" a="1"/>
  <c r="R23" i="4" s="1"/>
  <c r="T46" i="4" a="1"/>
  <c r="T46" i="4" s="1"/>
  <c r="I106" i="4" a="1"/>
  <c r="I106" i="4" s="1"/>
  <c r="K55" i="4" a="1"/>
  <c r="K55" i="4" s="1"/>
  <c r="S168" i="4" a="1"/>
  <c r="S168" i="4" s="1"/>
  <c r="R83" i="4" a="1"/>
  <c r="R83" i="4" s="1"/>
  <c r="J141" i="4" a="1"/>
  <c r="J141" i="4" s="1"/>
  <c r="S127" i="4" a="1"/>
  <c r="S127" i="4" s="1"/>
  <c r="S144" i="4" a="1"/>
  <c r="S144" i="4" s="1"/>
  <c r="J86" i="4" a="1"/>
  <c r="J86" i="4" s="1"/>
  <c r="K23" i="4" a="1"/>
  <c r="K23" i="4" s="1"/>
  <c r="I38" i="4" a="1"/>
  <c r="I38" i="4" s="1"/>
  <c r="R42" i="4" a="1"/>
  <c r="R42" i="4" s="1"/>
  <c r="K109" i="4" a="1"/>
  <c r="K109" i="4" s="1"/>
  <c r="K18" i="4" a="1"/>
  <c r="K18" i="4" s="1"/>
  <c r="T66" i="4" a="1"/>
  <c r="T66" i="4" s="1"/>
  <c r="T88" i="4" a="1"/>
  <c r="T88" i="4" s="1"/>
  <c r="J125" i="4" a="1"/>
  <c r="J125" i="4" s="1"/>
  <c r="I51" i="4" a="1"/>
  <c r="I51" i="4" s="1"/>
  <c r="I73" i="4" a="1"/>
  <c r="I73" i="4" s="1"/>
  <c r="J31" i="4" a="1"/>
  <c r="J31" i="4" s="1"/>
  <c r="T108" i="4" a="1"/>
  <c r="T108" i="4" s="1"/>
  <c r="T168" i="4" a="1"/>
  <c r="T168" i="4" s="1"/>
  <c r="R21" i="4" a="1"/>
  <c r="R21" i="4" s="1"/>
  <c r="S171" i="4" a="1"/>
  <c r="S171" i="4" s="1"/>
  <c r="R124" i="4" a="1"/>
  <c r="R124" i="4" s="1"/>
  <c r="K155" i="4" a="1"/>
  <c r="K155" i="4" s="1"/>
  <c r="S92" i="4" a="1"/>
  <c r="S92" i="4" s="1"/>
  <c r="T75" i="4" a="1"/>
  <c r="T75" i="4" s="1"/>
  <c r="R138" i="4" a="1"/>
  <c r="R138" i="4" s="1"/>
  <c r="T52" i="4" a="1"/>
  <c r="T52" i="4" s="1"/>
  <c r="R78" i="4" a="1"/>
  <c r="R78" i="4" s="1"/>
  <c r="J49" i="4" a="1"/>
  <c r="J49" i="4" s="1"/>
  <c r="K39" i="4" a="1"/>
  <c r="K39" i="4" s="1"/>
  <c r="K118" i="4" a="1"/>
  <c r="K118" i="4" s="1"/>
  <c r="R122" i="4" a="1"/>
  <c r="R122" i="4" s="1"/>
  <c r="K144" i="4" a="1"/>
  <c r="K144" i="4" s="1"/>
  <c r="K91" i="4" a="1"/>
  <c r="K91" i="4" s="1"/>
  <c r="I140" i="4" a="1"/>
  <c r="I140" i="4" s="1"/>
  <c r="I35" i="4" a="1"/>
  <c r="I35" i="4" s="1"/>
  <c r="T45" i="4" a="1"/>
  <c r="T45" i="4" s="1"/>
  <c r="K14" i="4" a="1"/>
  <c r="K14" i="4" s="1"/>
  <c r="I24" i="4" a="1"/>
  <c r="I24" i="4" s="1"/>
  <c r="J72" i="4" a="1"/>
  <c r="J72" i="4" s="1"/>
  <c r="T24" i="4" a="1"/>
  <c r="T24" i="4" s="1"/>
  <c r="J94" i="4" a="1"/>
  <c r="J94" i="4" s="1"/>
  <c r="K35" i="4" a="1"/>
  <c r="K35" i="4" s="1"/>
  <c r="K94" i="4" a="1"/>
  <c r="K94" i="4" s="1"/>
  <c r="R106" i="4" a="1"/>
  <c r="R106" i="4" s="1"/>
  <c r="S16" i="4" a="1"/>
  <c r="S16" i="4" s="1"/>
  <c r="K163" i="4" a="1"/>
  <c r="K163" i="4" s="1"/>
  <c r="J119" i="4" a="1"/>
  <c r="J119" i="4" s="1"/>
  <c r="J19" i="4" a="1"/>
  <c r="J19" i="4" s="1"/>
  <c r="I68" i="4" a="1"/>
  <c r="I68" i="4" s="1"/>
  <c r="R34" i="4" a="1"/>
  <c r="R34" i="4" s="1"/>
  <c r="R171" i="4" a="1"/>
  <c r="R171" i="4" s="1"/>
  <c r="K89" i="4" a="1"/>
  <c r="K89" i="4" s="1"/>
  <c r="R105" i="4" a="1"/>
  <c r="R105" i="4" s="1"/>
  <c r="K92" i="4" a="1"/>
  <c r="K92" i="4" s="1"/>
  <c r="J157" i="4" a="1"/>
  <c r="J157" i="4" s="1"/>
  <c r="I149" i="4" a="1"/>
  <c r="I149" i="4" s="1"/>
  <c r="T154" i="4" a="1"/>
  <c r="T154" i="4" s="1"/>
  <c r="I12" i="4" a="1"/>
  <c r="I12" i="4" s="1"/>
  <c r="S20" i="4" a="1"/>
  <c r="S20" i="4" s="1"/>
  <c r="J35" i="4" a="1"/>
  <c r="J35" i="4" s="1"/>
  <c r="K87" i="4" a="1"/>
  <c r="K87" i="4" s="1"/>
  <c r="S8" i="4" a="1"/>
  <c r="S8" i="4" s="1"/>
  <c r="K170" i="4" a="1"/>
  <c r="K170" i="4" s="1"/>
  <c r="R71" i="4" a="1"/>
  <c r="R71" i="4" s="1"/>
  <c r="T81" i="4" a="1"/>
  <c r="T81" i="4" s="1"/>
  <c r="R120" i="4" a="1"/>
  <c r="R120" i="4" s="1"/>
  <c r="R92" i="4" a="1"/>
  <c r="R92" i="4" s="1"/>
  <c r="S143" i="4" a="1"/>
  <c r="S143" i="4" s="1"/>
  <c r="S112" i="4" a="1"/>
  <c r="S112" i="4" s="1"/>
  <c r="K40" i="4" a="1"/>
  <c r="K40" i="4" s="1"/>
  <c r="S137" i="4" a="1"/>
  <c r="S137" i="4" s="1"/>
  <c r="T150" i="4" a="1"/>
  <c r="T150" i="4" s="1"/>
  <c r="I72" i="4" a="1"/>
  <c r="I72" i="4" s="1"/>
  <c r="I15" i="4" a="1"/>
  <c r="I15" i="4" s="1"/>
  <c r="J148" i="4" a="1"/>
  <c r="J148" i="4" s="1"/>
  <c r="T155" i="4" a="1"/>
  <c r="T155" i="4" s="1"/>
  <c r="T136" i="4" a="1"/>
  <c r="T136" i="4" s="1"/>
  <c r="R65" i="4" a="1"/>
  <c r="R65" i="4" s="1"/>
  <c r="J149" i="4" a="1"/>
  <c r="J149" i="4" s="1"/>
  <c r="I130" i="4" a="1"/>
  <c r="I130" i="4" s="1"/>
  <c r="T134" i="4" a="1"/>
  <c r="T134" i="4" s="1"/>
  <c r="J170" i="4" a="1"/>
  <c r="J170" i="4" s="1"/>
  <c r="T161" i="4" a="1"/>
  <c r="T161" i="4" s="1"/>
  <c r="J111" i="4" a="1"/>
  <c r="J111" i="4" s="1"/>
  <c r="J93" i="4" a="1"/>
  <c r="J93" i="4" s="1"/>
  <c r="R129" i="4" a="1"/>
  <c r="R129" i="4" s="1"/>
  <c r="I171" i="4" a="1"/>
  <c r="I171" i="4" s="1"/>
  <c r="S110" i="4" a="1"/>
  <c r="S110" i="4" s="1"/>
  <c r="K110" i="4" a="1"/>
  <c r="K110" i="4" s="1"/>
  <c r="K149" i="4" a="1"/>
  <c r="K149" i="4" s="1"/>
  <c r="S79" i="4" a="1"/>
  <c r="S79" i="4" s="1"/>
  <c r="T14" i="4" a="1"/>
  <c r="T14" i="4" s="1"/>
  <c r="I168" i="4" a="1"/>
  <c r="I168" i="4" s="1"/>
  <c r="K108" i="4" a="1"/>
  <c r="K108" i="4" s="1"/>
  <c r="R39" i="4" a="1"/>
  <c r="R39" i="4" s="1"/>
  <c r="J68" i="4" a="1"/>
  <c r="J68" i="4" s="1"/>
  <c r="J29" i="4" a="1"/>
  <c r="J29" i="4" s="1"/>
  <c r="I64" i="4" a="1"/>
  <c r="I64" i="4" s="1"/>
  <c r="I10" i="4" a="1"/>
  <c r="I10" i="4" s="1"/>
  <c r="R114" i="4" a="1"/>
  <c r="R114" i="4" s="1"/>
  <c r="T83" i="4" a="1"/>
  <c r="T83" i="4" s="1"/>
  <c r="R110" i="4" a="1"/>
  <c r="R110" i="4" s="1"/>
  <c r="R81" i="4" a="1"/>
  <c r="R81" i="4" s="1"/>
  <c r="I116" i="4" a="1"/>
  <c r="I116" i="4" s="1"/>
  <c r="I89" i="4" a="1"/>
  <c r="I89" i="4" s="1"/>
  <c r="T70" i="4" a="1"/>
  <c r="T70" i="4" s="1"/>
  <c r="R94" i="4" a="1"/>
  <c r="R94" i="4" s="1"/>
  <c r="J20" i="4" a="1"/>
  <c r="J20" i="4" s="1"/>
  <c r="R118" i="4" a="1"/>
  <c r="R118" i="4" s="1"/>
  <c r="J113" i="4" a="1"/>
  <c r="J113" i="4" s="1"/>
  <c r="I62" i="4" a="1"/>
  <c r="I62" i="4" s="1"/>
  <c r="J76" i="4" a="1"/>
  <c r="J76" i="4" s="1"/>
  <c r="T25" i="4" a="1"/>
  <c r="T25" i="4" s="1"/>
  <c r="S111" i="4" a="1"/>
  <c r="S111" i="4" s="1"/>
  <c r="R43" i="4" a="1"/>
  <c r="R43" i="4" s="1"/>
  <c r="S140" i="4" a="1"/>
  <c r="S140" i="4" s="1"/>
  <c r="I8" i="4" a="1"/>
  <c r="I8" i="4" s="1"/>
  <c r="I22" i="4" a="1"/>
  <c r="I22" i="4" s="1"/>
  <c r="S88" i="4" a="1"/>
  <c r="S88" i="4" s="1"/>
  <c r="R161" i="4" a="1"/>
  <c r="R161" i="4" s="1"/>
  <c r="S156" i="4" a="1"/>
  <c r="S156" i="4" s="1"/>
  <c r="I90" i="4" a="1"/>
  <c r="I90" i="4" s="1"/>
  <c r="T143" i="4" a="1"/>
  <c r="T143" i="4" s="1"/>
  <c r="S42" i="4" a="1"/>
  <c r="S42" i="4" s="1"/>
  <c r="T11" i="4" a="1"/>
  <c r="T11" i="4" s="1"/>
  <c r="T34" i="4" a="1"/>
  <c r="T34" i="4" s="1"/>
  <c r="I139" i="4" a="1"/>
  <c r="I139" i="4" s="1"/>
  <c r="R8" i="4" a="1"/>
  <c r="R8" i="4" s="1"/>
  <c r="I17" i="4" a="1"/>
  <c r="I17" i="4" s="1"/>
  <c r="K113" i="4" a="1"/>
  <c r="K113" i="4" s="1"/>
  <c r="J129" i="4" a="1"/>
  <c r="J129" i="4" s="1"/>
  <c r="I76" i="4" a="1"/>
  <c r="I76" i="4" s="1"/>
  <c r="T48" i="4" a="1"/>
  <c r="T48" i="4" s="1"/>
  <c r="J73" i="4" a="1"/>
  <c r="J73" i="4" s="1"/>
  <c r="J46" i="4" a="1"/>
  <c r="J46" i="4" s="1"/>
  <c r="S35" i="4" a="1"/>
  <c r="S35" i="4" s="1"/>
  <c r="T86" i="4" a="1"/>
  <c r="T86" i="4" s="1"/>
  <c r="I123" i="4" a="1"/>
  <c r="I123" i="4" s="1"/>
  <c r="R96" i="4" a="1"/>
  <c r="R96" i="4" s="1"/>
  <c r="R41" i="4" a="1"/>
  <c r="R41" i="4" s="1"/>
  <c r="T156" i="4" a="1"/>
  <c r="T156" i="4" s="1"/>
  <c r="K98" i="4" a="1"/>
  <c r="K98" i="4" s="1"/>
  <c r="T67" i="4" a="1"/>
  <c r="T67" i="4" s="1"/>
  <c r="K106" i="4" a="1"/>
  <c r="K106" i="4" s="1"/>
  <c r="I75" i="4" a="1"/>
  <c r="I75" i="4" s="1"/>
  <c r="J83" i="4" a="1"/>
  <c r="J83" i="4" s="1"/>
  <c r="J82" i="4" a="1"/>
  <c r="J82" i="4" s="1"/>
  <c r="J135" i="4" a="1"/>
  <c r="J135" i="4" s="1"/>
  <c r="J152" i="4" a="1"/>
  <c r="J152" i="4" s="1"/>
  <c r="J12" i="4" a="1"/>
  <c r="J12" i="4" s="1"/>
  <c r="J102" i="4" a="1"/>
  <c r="J102" i="4" s="1"/>
  <c r="K171" i="4" a="1"/>
  <c r="K171" i="4" s="1"/>
  <c r="J121" i="4" a="1"/>
  <c r="J121" i="4" s="1"/>
  <c r="S173" i="4" a="1"/>
  <c r="S173" i="4" s="1"/>
  <c r="J128" i="4" a="1"/>
  <c r="J128" i="4" s="1"/>
  <c r="S97" i="4" a="1"/>
  <c r="S97" i="4" s="1"/>
  <c r="J139" i="4" a="1"/>
  <c r="J139" i="4" s="1"/>
  <c r="J58" i="4" a="1"/>
  <c r="J58" i="4" s="1"/>
  <c r="T96" i="4" a="1"/>
  <c r="T96" i="4" s="1"/>
  <c r="R72" i="4" a="1"/>
  <c r="R72" i="4" s="1"/>
  <c r="I107" i="4" a="1"/>
  <c r="I107" i="4" s="1"/>
  <c r="I74" i="4" a="1"/>
  <c r="I74" i="4" s="1"/>
  <c r="J147" i="4" a="1"/>
  <c r="J147" i="4" s="1"/>
  <c r="S38" i="4" a="1"/>
  <c r="S38" i="4" s="1"/>
  <c r="I124" i="4" a="1"/>
  <c r="I124" i="4" s="1"/>
  <c r="K85" i="4" a="1"/>
  <c r="K85" i="4" s="1"/>
  <c r="J21" i="4" a="1"/>
  <c r="J21" i="4" s="1"/>
  <c r="R132" i="4" a="1"/>
  <c r="R132" i="4" s="1"/>
  <c r="T101" i="4" a="1"/>
  <c r="T101" i="4" s="1"/>
  <c r="I132" i="4" a="1"/>
  <c r="I132" i="4" s="1"/>
  <c r="S47" i="4" a="1"/>
  <c r="S47" i="4" s="1"/>
  <c r="T35" i="4" a="1"/>
  <c r="T35" i="4" s="1"/>
  <c r="S117" i="4" a="1"/>
  <c r="S117" i="4" s="1"/>
  <c r="T79" i="4" a="1"/>
  <c r="T79" i="4" s="1"/>
  <c r="I135" i="4" a="1"/>
  <c r="I135" i="4" s="1"/>
  <c r="R33" i="4" a="1"/>
  <c r="R33" i="4" s="1"/>
  <c r="I61" i="4" a="1"/>
  <c r="I61" i="4" s="1"/>
  <c r="K50" i="4" a="1"/>
  <c r="K50" i="4" s="1"/>
  <c r="R76" i="4" a="1"/>
  <c r="R76" i="4" s="1"/>
  <c r="R19" i="4" a="1"/>
  <c r="R19" i="4" s="1"/>
  <c r="S139" i="4" a="1"/>
  <c r="S139" i="4" s="1"/>
  <c r="T109" i="4" a="1"/>
  <c r="T109" i="4" s="1"/>
  <c r="T138" i="4" a="1"/>
  <c r="T138" i="4" s="1"/>
  <c r="T105" i="4" a="1"/>
  <c r="T105" i="4" s="1"/>
  <c r="S67" i="4" a="1"/>
  <c r="S67" i="4" s="1"/>
  <c r="K82" i="4" a="1"/>
  <c r="K82" i="4" s="1"/>
  <c r="I87" i="4" a="1"/>
  <c r="I87" i="4" s="1"/>
  <c r="T51" i="4" a="1"/>
  <c r="T51" i="4" s="1"/>
  <c r="R109" i="4" a="1"/>
  <c r="R109" i="4" s="1"/>
  <c r="S62" i="4" a="1"/>
  <c r="S62" i="4" s="1"/>
  <c r="S83" i="4" a="1"/>
  <c r="S83" i="4" s="1"/>
  <c r="S18" i="4" a="1"/>
  <c r="S18" i="4" s="1"/>
  <c r="J34" i="4" a="1"/>
  <c r="J34" i="4" s="1"/>
  <c r="I70" i="4" a="1"/>
  <c r="I70" i="4" s="1"/>
  <c r="I79" i="4" a="1"/>
  <c r="I79" i="4" s="1"/>
  <c r="J115" i="4" a="1"/>
  <c r="J115" i="4" s="1"/>
  <c r="J100" i="4" a="1"/>
  <c r="J100" i="4" s="1"/>
  <c r="T157" i="4" a="1"/>
  <c r="T157" i="4" s="1"/>
  <c r="R40" i="4" a="1"/>
  <c r="R40" i="4" s="1"/>
  <c r="J64" i="4" a="1"/>
  <c r="J64" i="4" s="1"/>
  <c r="K130" i="4" a="1"/>
  <c r="K130" i="4" s="1"/>
  <c r="T125" i="4" a="1"/>
  <c r="T125" i="4" s="1"/>
  <c r="J137" i="4" a="1"/>
  <c r="J137" i="4" s="1"/>
  <c r="R24" i="4" a="1"/>
  <c r="R24" i="4" s="1"/>
  <c r="J95" i="4" a="1"/>
  <c r="J95" i="4" s="1"/>
  <c r="S46" i="4" a="1"/>
  <c r="S46" i="4" s="1"/>
  <c r="T43" i="4" a="1"/>
  <c r="T43" i="4" s="1"/>
  <c r="R159" i="4" a="1"/>
  <c r="R159" i="4" s="1"/>
  <c r="K147" i="4" a="1"/>
  <c r="K147" i="4" s="1"/>
  <c r="J96" i="4" a="1"/>
  <c r="J96" i="4" s="1"/>
  <c r="J169" i="4" a="1"/>
  <c r="J169" i="4" s="1"/>
  <c r="K105" i="4" a="1"/>
  <c r="K105" i="4" s="1"/>
  <c r="S145" i="4" a="1"/>
  <c r="S145" i="4" s="1"/>
  <c r="I21" i="4" a="1"/>
  <c r="I21" i="4" s="1"/>
  <c r="J52" i="4" a="1"/>
  <c r="J52" i="4" s="1"/>
  <c r="I125" i="4" a="1"/>
  <c r="I125" i="4" s="1"/>
  <c r="T163" i="4" a="1"/>
  <c r="T163" i="4" s="1"/>
  <c r="I158" i="4" a="1"/>
  <c r="I158" i="4" s="1"/>
  <c r="R102" i="4" a="1"/>
  <c r="R102" i="4" s="1"/>
  <c r="T162" i="4" a="1"/>
  <c r="T162" i="4" s="1"/>
  <c r="T165" i="4" a="1"/>
  <c r="T165" i="4" s="1"/>
  <c r="I37" i="4" a="1"/>
  <c r="I37" i="4" s="1"/>
  <c r="J142" i="4" a="1"/>
  <c r="J142" i="4" s="1"/>
  <c r="S142" i="4" a="1"/>
  <c r="S142" i="4" s="1"/>
  <c r="I141" i="4" a="1"/>
  <c r="I141" i="4" s="1"/>
  <c r="R85" i="4" a="1"/>
  <c r="R85" i="4" s="1"/>
  <c r="T26" i="4" a="1"/>
  <c r="T26" i="4" s="1"/>
  <c r="S157" i="4" a="1"/>
  <c r="S157" i="4" s="1"/>
  <c r="R135" i="4" a="1"/>
  <c r="R135" i="4" s="1"/>
  <c r="J156" i="4" a="1"/>
  <c r="J156" i="4" s="1"/>
  <c r="J112" i="4" a="1"/>
  <c r="J112" i="4" s="1"/>
  <c r="S59" i="4" a="1"/>
  <c r="S59" i="4" s="1"/>
  <c r="J85" i="4" a="1"/>
  <c r="J85" i="4" s="1"/>
  <c r="R173" i="4" a="1"/>
  <c r="R173" i="4" s="1"/>
  <c r="R169" i="4" a="1"/>
  <c r="R169" i="4" s="1"/>
  <c r="K66" i="4" a="1"/>
  <c r="K66" i="4" s="1"/>
  <c r="S53" i="4" a="1"/>
  <c r="S53" i="4" s="1"/>
  <c r="I120" i="4" a="1"/>
  <c r="I120" i="4" s="1"/>
  <c r="T140" i="4" a="1"/>
  <c r="T140" i="4" s="1"/>
  <c r="T50" i="4" a="1"/>
  <c r="T50" i="4" s="1"/>
  <c r="K107" i="4" a="1"/>
  <c r="K107" i="4" s="1"/>
  <c r="J107" i="4" a="1"/>
  <c r="J107" i="4" s="1"/>
  <c r="R153" i="4" a="1"/>
  <c r="R153" i="4" s="1"/>
  <c r="T41" i="4" a="1"/>
  <c r="T41" i="4" s="1"/>
  <c r="J154" i="4" a="1"/>
  <c r="J154" i="4" s="1"/>
  <c r="R148" i="4" a="1"/>
  <c r="R148" i="4" s="1"/>
  <c r="R16" i="4" a="1"/>
  <c r="R16" i="4" s="1"/>
  <c r="T172" i="4" a="1"/>
  <c r="T172" i="4" s="1"/>
  <c r="T39" i="4" a="1"/>
  <c r="T39" i="4" s="1"/>
  <c r="K21" i="4" a="1"/>
  <c r="K21" i="4" s="1"/>
  <c r="J127" i="4" a="1"/>
  <c r="J127" i="4" s="1"/>
  <c r="J172" i="4" a="1"/>
  <c r="J172" i="4" s="1"/>
  <c r="T23" i="4" a="1"/>
  <c r="T23" i="4" s="1"/>
  <c r="K30" i="4" a="1"/>
  <c r="K30" i="4" s="1"/>
  <c r="K58" i="4" a="1"/>
  <c r="K58" i="4" s="1"/>
  <c r="S126" i="4" a="1"/>
  <c r="S126" i="4" s="1"/>
  <c r="R89" i="4" a="1"/>
  <c r="R89" i="4" s="1"/>
  <c r="R80" i="4" a="1"/>
  <c r="R80" i="4" s="1"/>
  <c r="K12" i="4" a="1"/>
  <c r="K12" i="4" s="1"/>
  <c r="S128" i="4" a="1"/>
  <c r="S128" i="4" s="1"/>
  <c r="R141" i="4" a="1"/>
  <c r="R141" i="4" s="1"/>
  <c r="J117" i="4" a="1"/>
  <c r="J117" i="4" s="1"/>
  <c r="J116" i="4" a="1"/>
  <c r="J116" i="4" s="1"/>
  <c r="T120" i="4" a="1"/>
  <c r="T120" i="4" s="1"/>
  <c r="S24" i="4" a="1"/>
  <c r="S24" i="4" s="1"/>
  <c r="T148" i="4" a="1"/>
  <c r="T148" i="4" s="1"/>
  <c r="J87" i="4" a="1"/>
  <c r="J87" i="4" s="1"/>
  <c r="T135" i="4" a="1"/>
  <c r="T135" i="4" s="1"/>
  <c r="S109" i="4" a="1"/>
  <c r="S109" i="4" s="1"/>
  <c r="S57" i="4" a="1"/>
  <c r="S57" i="4" s="1"/>
  <c r="T152" i="4" a="1"/>
  <c r="T152" i="4" s="1"/>
  <c r="R149" i="4" a="1"/>
  <c r="R149" i="4" s="1"/>
  <c r="R17" i="4" a="1"/>
  <c r="R17" i="4" s="1"/>
  <c r="S89" i="4" a="1"/>
  <c r="S89" i="4" s="1"/>
  <c r="R51" i="4" a="1"/>
  <c r="R51" i="4" s="1"/>
  <c r="R25" i="4" a="1"/>
  <c r="R25" i="4" s="1"/>
  <c r="K115" i="4" a="1"/>
  <c r="K115" i="4" s="1"/>
  <c r="R82" i="4" a="1"/>
  <c r="R82" i="4" s="1"/>
  <c r="T151" i="4" a="1"/>
  <c r="T151" i="4" s="1"/>
  <c r="K64" i="4" a="1"/>
  <c r="K64" i="4" s="1"/>
  <c r="K141" i="4" a="1"/>
  <c r="K141" i="4" s="1"/>
  <c r="S141" i="4" a="1"/>
  <c r="S141" i="4" s="1"/>
  <c r="J10" i="4" a="1"/>
  <c r="J10" i="4" s="1"/>
  <c r="S54" i="4" a="1"/>
  <c r="S54" i="4" s="1"/>
  <c r="K28" i="4" a="1"/>
  <c r="K28" i="4" s="1"/>
  <c r="R88" i="4" a="1"/>
  <c r="R88" i="4" s="1"/>
  <c r="J159" i="4" a="1"/>
  <c r="J159" i="4" s="1"/>
  <c r="T91" i="4" a="1"/>
  <c r="T91" i="4" s="1"/>
  <c r="T98" i="4" a="1"/>
  <c r="T98" i="4" s="1"/>
  <c r="K136" i="4" a="1"/>
  <c r="K136" i="4" s="1"/>
  <c r="T169" i="4" a="1"/>
  <c r="T169" i="4" s="1"/>
  <c r="K143" i="4" a="1"/>
  <c r="K143" i="4" s="1"/>
  <c r="J134" i="4" a="1"/>
  <c r="J134" i="4" s="1"/>
  <c r="K145" i="4" a="1"/>
  <c r="K145" i="4" s="1"/>
  <c r="I14" i="4" a="1"/>
  <c r="I14" i="4" s="1"/>
  <c r="S136" i="4" a="1"/>
  <c r="S136" i="4" s="1"/>
  <c r="I169" i="4" a="1"/>
  <c r="I169" i="4" s="1"/>
  <c r="I122" i="4" a="1"/>
  <c r="I122" i="4" s="1"/>
  <c r="K36" i="4" a="1"/>
  <c r="K36" i="4" s="1"/>
  <c r="I143" i="4" a="1"/>
  <c r="I143" i="4" s="1"/>
  <c r="J106" i="4" a="1"/>
  <c r="J106" i="4" s="1"/>
  <c r="T122" i="4" a="1"/>
  <c r="T122" i="4" s="1"/>
  <c r="I148" i="4" a="1"/>
  <c r="I148" i="4" s="1"/>
  <c r="S45" i="4" a="1"/>
  <c r="S45" i="4" s="1"/>
  <c r="R57" i="4" a="1"/>
  <c r="R57" i="4" s="1"/>
  <c r="R111" i="4" a="1"/>
  <c r="R111" i="4" s="1"/>
  <c r="K151" i="4" a="1"/>
  <c r="K151" i="4" s="1"/>
  <c r="T37" i="4" a="1"/>
  <c r="T37" i="4" s="1"/>
  <c r="I65" i="4" a="1"/>
  <c r="I65" i="4" s="1"/>
  <c r="K33" i="4" a="1"/>
  <c r="K33" i="4" s="1"/>
  <c r="T80" i="4" a="1"/>
  <c r="T80" i="4" s="1"/>
  <c r="R79" i="4" a="1"/>
  <c r="R79" i="4" s="1"/>
  <c r="R75" i="4" a="1"/>
  <c r="R75" i="4" s="1"/>
  <c r="J114" i="4" a="1"/>
  <c r="J114" i="4" s="1"/>
  <c r="S152" i="4" a="1"/>
  <c r="S152" i="4" s="1"/>
  <c r="S172" i="4" a="1"/>
  <c r="S172" i="4" s="1"/>
  <c r="I128" i="4" a="1"/>
  <c r="I128" i="4" s="1"/>
  <c r="K169" i="4" a="1"/>
  <c r="K169" i="4" s="1"/>
  <c r="S85" i="4" a="1"/>
  <c r="S85" i="4" s="1"/>
  <c r="R66" i="4" a="1"/>
  <c r="R66" i="4" s="1"/>
  <c r="K8" i="4" a="1"/>
  <c r="K8" i="4" s="1"/>
  <c r="I80" i="4" a="1"/>
  <c r="I80" i="4" s="1"/>
  <c r="K38" i="4" a="1"/>
  <c r="K38" i="4" s="1"/>
  <c r="T20" i="4" a="1"/>
  <c r="T20" i="4" s="1"/>
  <c r="J15" i="4" a="1"/>
  <c r="J15" i="4" s="1"/>
  <c r="S103" i="4" a="1"/>
  <c r="S103" i="4" s="1"/>
  <c r="T73" i="4" a="1"/>
  <c r="T73" i="4" s="1"/>
  <c r="T149" i="4" a="1"/>
  <c r="T149" i="4" s="1"/>
  <c r="T171" i="4" a="1"/>
  <c r="T171" i="4" s="1"/>
  <c r="R151" i="4" a="1"/>
  <c r="R151" i="4" s="1"/>
  <c r="S17" i="4" a="1"/>
  <c r="S17" i="4" s="1"/>
  <c r="S135" i="4" a="1"/>
  <c r="S135" i="4" s="1"/>
  <c r="I53" i="4" a="1"/>
  <c r="I53" i="4" s="1"/>
  <c r="I86" i="4" a="1"/>
  <c r="I86" i="4" s="1"/>
  <c r="I42" i="4" a="1"/>
  <c r="I42" i="4" s="1"/>
  <c r="S28" i="4" a="1"/>
  <c r="S28" i="4" s="1"/>
  <c r="I33" i="4" a="1"/>
  <c r="I33" i="4" s="1"/>
  <c r="J118" i="4" a="1"/>
  <c r="J118" i="4" s="1"/>
  <c r="I50" i="4" a="1"/>
  <c r="I50" i="4" s="1"/>
  <c r="I114" i="4" a="1"/>
  <c r="I114" i="4" s="1"/>
  <c r="R29" i="4" a="1"/>
  <c r="R29" i="4" s="1"/>
  <c r="K71" i="4" a="1"/>
  <c r="K71" i="4" s="1"/>
  <c r="T141" i="4" a="1"/>
  <c r="T141" i="4" s="1"/>
  <c r="S124" i="4" a="1"/>
  <c r="S124" i="4" s="1"/>
  <c r="R162" i="4" a="1"/>
  <c r="R162" i="4" s="1"/>
  <c r="S122" i="4" a="1"/>
  <c r="S122" i="4" s="1"/>
  <c r="S158" i="4" a="1"/>
  <c r="S158" i="4" s="1"/>
  <c r="I78" i="4" a="1"/>
  <c r="I78" i="4" s="1"/>
  <c r="K29" i="4" a="1"/>
  <c r="K29" i="4" s="1"/>
  <c r="I118" i="4" a="1"/>
  <c r="I118" i="4" s="1"/>
  <c r="K153" i="4" a="1"/>
  <c r="K153" i="4" s="1"/>
  <c r="K133" i="4" a="1"/>
  <c r="K133" i="4" s="1"/>
  <c r="T40" i="4" a="1"/>
  <c r="T40" i="4" s="1"/>
  <c r="S11" i="4" a="1"/>
  <c r="S11" i="4" s="1"/>
  <c r="J97" i="4" a="1"/>
  <c r="J97" i="4" s="1"/>
  <c r="I49" i="4" a="1"/>
  <c r="I49" i="4" s="1"/>
  <c r="T33" i="4" a="1"/>
  <c r="T33" i="4" s="1"/>
  <c r="T99" i="4" a="1"/>
  <c r="T99" i="4" s="1"/>
  <c r="T31" i="4" a="1"/>
  <c r="T31" i="4" s="1"/>
  <c r="S30" i="4" a="1"/>
  <c r="S30" i="4" s="1"/>
  <c r="K127" i="4" a="1"/>
  <c r="K127" i="4" s="1"/>
  <c r="R87" i="4" a="1"/>
  <c r="R87" i="4" s="1"/>
  <c r="J140" i="4" a="1"/>
  <c r="J140" i="4" s="1"/>
  <c r="R11" i="4" a="1"/>
  <c r="R11" i="4" s="1"/>
  <c r="J67" i="4" a="1"/>
  <c r="J67" i="4" s="1"/>
  <c r="R61" i="4" a="1"/>
  <c r="R61" i="4" s="1"/>
  <c r="J50" i="4" a="1"/>
  <c r="J50" i="4" s="1"/>
  <c r="I96" i="4" a="1"/>
  <c r="I96" i="4" s="1"/>
  <c r="K25" i="4" a="1"/>
  <c r="K25" i="4" s="1"/>
  <c r="I31" i="4" a="1"/>
  <c r="I31" i="4" s="1"/>
  <c r="K49" i="4" a="1"/>
  <c r="K49" i="4" s="1"/>
  <c r="S94" i="4" a="1"/>
  <c r="S94" i="4" s="1"/>
  <c r="I85" i="4" a="1"/>
  <c r="I85" i="4" s="1"/>
  <c r="S77" i="4" a="1"/>
  <c r="S77" i="4" s="1"/>
  <c r="J166" i="4" a="1"/>
  <c r="J166" i="4" s="1"/>
  <c r="J99" i="4" a="1"/>
  <c r="J99" i="4" s="1"/>
  <c r="R12" i="4" a="1"/>
  <c r="R12" i="4" s="1"/>
  <c r="T77" i="4" a="1"/>
  <c r="T77" i="4" s="1"/>
  <c r="K24" i="4" a="1"/>
  <c r="K24" i="4" s="1"/>
  <c r="J27" i="4" a="1"/>
  <c r="J27" i="4" s="1"/>
  <c r="I134" i="4" a="1"/>
  <c r="I134" i="4" s="1"/>
  <c r="S160" i="4" a="1"/>
  <c r="S160" i="4" s="1"/>
  <c r="K111" i="4" a="1"/>
  <c r="K111" i="4" s="1"/>
  <c r="J98" i="4" a="1"/>
  <c r="J98" i="4" s="1"/>
  <c r="J44" i="4" a="1"/>
  <c r="J44" i="4" s="1"/>
  <c r="K95" i="4" a="1"/>
  <c r="K95" i="4" s="1"/>
  <c r="T90" i="4" a="1"/>
  <c r="T90" i="4" s="1"/>
  <c r="K42" i="4" a="1"/>
  <c r="K42" i="4" s="1"/>
  <c r="S169" i="4" a="1"/>
  <c r="S169" i="4" s="1"/>
  <c r="S131" i="4" a="1"/>
  <c r="S131" i="4" s="1"/>
  <c r="K173" i="4" a="1"/>
  <c r="K173" i="4" s="1"/>
  <c r="T164" i="4" a="1"/>
  <c r="T164" i="4" s="1"/>
  <c r="S36" i="4" a="1"/>
  <c r="S36" i="4" s="1"/>
  <c r="R30" i="4" a="1"/>
  <c r="R30" i="4" s="1"/>
  <c r="K150" i="4" a="1"/>
  <c r="K150" i="4" s="1"/>
  <c r="J66" i="4" a="1"/>
  <c r="J66" i="4" s="1"/>
  <c r="I173" i="4" a="1"/>
  <c r="I173" i="4" s="1"/>
  <c r="I153" i="4" a="1"/>
  <c r="I153" i="4" s="1"/>
  <c r="S84" i="4" a="1"/>
  <c r="S84" i="4" s="1"/>
  <c r="R46" i="4" a="1"/>
  <c r="R46" i="4" s="1"/>
  <c r="I109" i="4" a="1"/>
  <c r="I109" i="4" s="1"/>
  <c r="K34" i="4" a="1"/>
  <c r="K34" i="4" s="1"/>
  <c r="T132" i="4" a="1"/>
  <c r="T132" i="4" s="1"/>
  <c r="R150" i="4" a="1"/>
  <c r="R150" i="4" s="1"/>
  <c r="S174" i="4" a="1"/>
  <c r="S174" i="4" s="1"/>
  <c r="S93" i="4" a="1"/>
  <c r="S93" i="4" s="1"/>
  <c r="R166" i="4" a="1"/>
  <c r="R166" i="4" s="1"/>
  <c r="S166" i="4" a="1"/>
  <c r="S166" i="4" s="1"/>
  <c r="S114" i="4" a="1"/>
  <c r="S114" i="4" s="1"/>
  <c r="R86" i="4" a="1"/>
  <c r="R86" i="4" s="1"/>
  <c r="I98" i="4" a="1"/>
  <c r="I98" i="4" s="1"/>
  <c r="T166" i="4" a="1"/>
  <c r="T166" i="4" s="1"/>
  <c r="J120" i="4" a="1"/>
  <c r="J120" i="4" s="1"/>
  <c r="S107" i="4" a="1"/>
  <c r="S107" i="4" s="1"/>
  <c r="J69" i="4" a="1"/>
  <c r="J69" i="4" s="1"/>
  <c r="I20" i="4" a="1"/>
  <c r="I20" i="4" s="1"/>
  <c r="R99" i="4" a="1"/>
  <c r="R99" i="4" s="1"/>
  <c r="S120" i="4" a="1"/>
  <c r="S120" i="4" s="1"/>
  <c r="K81" i="4" a="1"/>
  <c r="K81" i="4" s="1"/>
  <c r="R145" i="4" a="1"/>
  <c r="R145" i="4" s="1"/>
  <c r="I101" i="4" a="1"/>
  <c r="I101" i="4" s="1"/>
  <c r="S27" i="4" a="1"/>
  <c r="S27" i="4" s="1"/>
  <c r="R63" i="4" a="1"/>
  <c r="R63" i="4" s="1"/>
  <c r="S121" i="4" a="1"/>
  <c r="S121" i="4" s="1"/>
  <c r="J162" i="4" a="1"/>
  <c r="J162" i="4" s="1"/>
  <c r="K112" i="4" a="1"/>
  <c r="K112" i="4" s="1"/>
  <c r="S170" i="4" a="1"/>
  <c r="S170" i="4" s="1"/>
  <c r="T127" i="4" a="1"/>
  <c r="T127" i="4" s="1"/>
  <c r="J101" i="4" a="1"/>
  <c r="J101" i="4" s="1"/>
  <c r="J18" i="4" a="1"/>
  <c r="J18" i="4" s="1"/>
  <c r="J32" i="4" a="1"/>
  <c r="J32" i="4" s="1"/>
  <c r="S165" i="4" a="1"/>
  <c r="S165" i="4" s="1"/>
  <c r="T47" i="4" a="1"/>
  <c r="T47" i="4" s="1"/>
  <c r="I92" i="4" a="1"/>
  <c r="I92" i="4" s="1"/>
  <c r="J60" i="4" a="1"/>
  <c r="J60" i="4" s="1"/>
  <c r="K156" i="4" a="1"/>
  <c r="K156" i="4" s="1"/>
  <c r="S154" i="4" a="1"/>
  <c r="S154" i="4" s="1"/>
  <c r="S75" i="4" a="1"/>
  <c r="S75" i="4" s="1"/>
  <c r="J138" i="4" a="1"/>
  <c r="J138" i="4" s="1"/>
  <c r="K70" i="4" a="1"/>
  <c r="K70" i="4" s="1"/>
  <c r="R73" i="4" a="1"/>
  <c r="R73" i="4" s="1"/>
  <c r="J9" i="4" a="1"/>
  <c r="J9" i="4" s="1"/>
  <c r="S116" i="4" a="1"/>
  <c r="S116" i="4" s="1"/>
  <c r="K125" i="4" a="1"/>
  <c r="K125" i="4" s="1"/>
  <c r="I103" i="4" a="1"/>
  <c r="I103" i="4" s="1"/>
  <c r="S99" i="4" a="1"/>
  <c r="S99" i="4" s="1"/>
  <c r="S87" i="4" a="1"/>
  <c r="S87" i="4" s="1"/>
  <c r="K74" i="4" a="1"/>
  <c r="K74" i="4" s="1"/>
  <c r="T71" i="4" a="1"/>
  <c r="T71" i="4" s="1"/>
  <c r="I136" i="4" a="1"/>
  <c r="I136" i="4" s="1"/>
  <c r="S52" i="4" a="1"/>
  <c r="S52" i="4" s="1"/>
  <c r="J123" i="4" a="1"/>
  <c r="J123" i="4" s="1"/>
  <c r="S146" i="4" a="1"/>
  <c r="S146" i="4" s="1"/>
  <c r="J8" i="4" a="1"/>
  <c r="J8" i="4" s="1"/>
  <c r="K54" i="4" a="1"/>
  <c r="K54" i="4" s="1"/>
  <c r="S138" i="4" a="1"/>
  <c r="S138" i="4" s="1"/>
  <c r="S9" i="4" a="1"/>
  <c r="S9" i="4" s="1"/>
  <c r="I112" i="4" a="1"/>
  <c r="I112" i="4" s="1"/>
  <c r="R164" i="4" a="1"/>
  <c r="R164" i="4" s="1"/>
  <c r="R98" i="4" a="1"/>
  <c r="R98" i="4" s="1"/>
  <c r="S32" i="4" a="1"/>
  <c r="S32" i="4" s="1"/>
  <c r="K158" i="4" a="1"/>
  <c r="K158" i="4" s="1"/>
  <c r="K140" i="4" a="1"/>
  <c r="K140" i="4" s="1"/>
  <c r="T87" i="4" a="1"/>
  <c r="T87" i="4" s="1"/>
  <c r="T113" i="4" a="1"/>
  <c r="T113" i="4" s="1"/>
  <c r="J90" i="4" a="1"/>
  <c r="J90" i="4" s="1"/>
  <c r="S104" i="4" a="1"/>
  <c r="S104" i="4" s="1"/>
  <c r="T160" i="4" a="1"/>
  <c r="T160" i="4" s="1"/>
  <c r="S129" i="4" a="1"/>
  <c r="S129" i="4" s="1"/>
  <c r="S95" i="4" a="1"/>
  <c r="S95" i="4" s="1"/>
  <c r="R60" i="4" a="1"/>
  <c r="R60" i="4" s="1"/>
  <c r="I162" i="4" a="1"/>
  <c r="I162" i="4" s="1"/>
  <c r="J71" i="4" a="1"/>
  <c r="J71" i="4" s="1"/>
  <c r="K122" i="4" a="1"/>
  <c r="K122" i="4" s="1"/>
  <c r="J146" i="4" a="1"/>
  <c r="J146" i="4" s="1"/>
  <c r="T118" i="4" a="1"/>
  <c r="T118" i="4" s="1"/>
  <c r="S82" i="4" a="1"/>
  <c r="S82" i="4" s="1"/>
  <c r="I82" i="4" a="1"/>
  <c r="I82" i="4" s="1"/>
  <c r="R130" i="4" a="1"/>
  <c r="R130" i="4" s="1"/>
  <c r="I142" i="4" a="1"/>
  <c r="I142" i="4" s="1"/>
  <c r="I41" i="4" a="1"/>
  <c r="I41" i="4" s="1"/>
  <c r="I172" i="4" a="1"/>
  <c r="I172" i="4" s="1"/>
  <c r="R134" i="4" a="1"/>
  <c r="R134" i="4" s="1"/>
  <c r="I113" i="4" a="1"/>
  <c r="I113" i="4" s="1"/>
  <c r="K46" i="4" a="1"/>
  <c r="K46" i="4" s="1"/>
  <c r="K161" i="4" a="1"/>
  <c r="K161" i="4" s="1"/>
  <c r="R156" i="4" a="1"/>
  <c r="R156" i="4" s="1"/>
  <c r="I28" i="4" a="1"/>
  <c r="I28" i="4" s="1"/>
  <c r="J17" i="4" a="1"/>
  <c r="J17" i="4" s="1"/>
  <c r="K138" i="4" a="1"/>
  <c r="K138" i="4" s="1"/>
  <c r="T94" i="4" a="1"/>
  <c r="T94" i="4" s="1"/>
  <c r="T167" i="4" a="1"/>
  <c r="T167" i="4" s="1"/>
  <c r="J88" i="4" a="1"/>
  <c r="J88" i="4" s="1"/>
  <c r="K165" i="4" a="1"/>
  <c r="K165" i="4" s="1"/>
  <c r="I117" i="4" a="1"/>
  <c r="I117" i="4" s="1"/>
  <c r="J122" i="4" a="1"/>
  <c r="J122" i="4" s="1"/>
  <c r="S167" i="4" a="1"/>
  <c r="S167" i="4" s="1"/>
  <c r="S151" i="4" a="1"/>
  <c r="S151" i="4" s="1"/>
  <c r="T17" i="4" a="1"/>
  <c r="T17" i="4" s="1"/>
  <c r="S78" i="4" a="1"/>
  <c r="S78" i="4" s="1"/>
  <c r="R104" i="4" a="1"/>
  <c r="R104" i="4" s="1"/>
  <c r="K103" i="4" a="1"/>
  <c r="K103" i="4" s="1"/>
  <c r="I52" i="4" a="1"/>
  <c r="I52" i="4" s="1"/>
  <c r="S19" i="4" a="1"/>
  <c r="S19" i="4" s="1"/>
  <c r="R133" i="4" a="1"/>
  <c r="R133" i="4" s="1"/>
  <c r="I26" i="4" a="1"/>
  <c r="I26" i="4" s="1"/>
  <c r="R62" i="4" a="1"/>
  <c r="R62" i="4" s="1"/>
  <c r="S40" i="4" a="1"/>
  <c r="S40" i="4" s="1"/>
  <c r="R115" i="4" a="1"/>
  <c r="R115" i="4" s="1"/>
  <c r="T145" i="4" a="1"/>
  <c r="T145" i="4" s="1"/>
  <c r="J26" i="4" a="1"/>
  <c r="J26" i="4" s="1"/>
  <c r="K119" i="4" a="1"/>
  <c r="K119" i="4" s="1"/>
  <c r="T84" i="4" a="1"/>
  <c r="T84" i="4" s="1"/>
  <c r="K22" i="4" a="1"/>
  <c r="K22" i="4" s="1"/>
  <c r="I43" i="4" a="1"/>
  <c r="I43" i="4" s="1"/>
  <c r="K152" i="4" a="1"/>
  <c r="K152" i="4" s="1"/>
  <c r="I154" i="4" a="1"/>
  <c r="I154" i="4" s="1"/>
  <c r="S150" i="4" a="1"/>
  <c r="S150" i="4" s="1"/>
  <c r="T115" i="4" a="1"/>
  <c r="T115" i="4" s="1"/>
  <c r="I95" i="4" a="1"/>
  <c r="I95" i="4" s="1"/>
  <c r="R139" i="4" a="1"/>
  <c r="R139" i="4" s="1"/>
  <c r="I30" i="4" a="1"/>
  <c r="I30" i="4" s="1"/>
  <c r="T53" i="4" a="1"/>
  <c r="T53" i="4" s="1"/>
  <c r="T44" i="4" a="1"/>
  <c r="T44" i="4" s="1"/>
  <c r="J65" i="4" a="1"/>
  <c r="J65" i="4" s="1"/>
  <c r="I57" i="4" a="1"/>
  <c r="I57" i="4" s="1"/>
  <c r="I27" i="4" a="1"/>
  <c r="I27" i="4" s="1"/>
  <c r="R154" i="4" a="1"/>
  <c r="R154" i="4" s="1"/>
  <c r="S50" i="4" a="1"/>
  <c r="S50" i="4" s="1"/>
  <c r="T16" i="4" a="1"/>
  <c r="T16" i="4" s="1"/>
  <c r="R56" i="4" a="1"/>
  <c r="R56" i="4" s="1"/>
  <c r="J39" i="4" a="1"/>
  <c r="J39" i="4" s="1"/>
  <c r="T54" i="4" a="1"/>
  <c r="T54" i="4" s="1"/>
  <c r="R137" i="4" a="1"/>
  <c r="R137" i="4" s="1"/>
  <c r="J11" i="4" a="1"/>
  <c r="J11" i="4" s="1"/>
  <c r="K43" i="4" a="1"/>
  <c r="K43" i="4" s="1"/>
  <c r="I133" i="4" a="1"/>
  <c r="I133" i="4" s="1"/>
  <c r="T65" i="4" a="1"/>
  <c r="T65" i="4" s="1"/>
  <c r="J28" i="4" a="1"/>
  <c r="J28" i="4" s="1"/>
  <c r="R50" i="4" a="1"/>
  <c r="R50" i="4" s="1"/>
  <c r="S100" i="4" a="1"/>
  <c r="S100" i="4" s="1"/>
  <c r="R27" i="4" a="1"/>
  <c r="R27" i="4" s="1"/>
  <c r="J38" i="4" a="1"/>
  <c r="J38" i="4" s="1"/>
  <c r="T112" i="4" a="1"/>
  <c r="T112" i="4" s="1"/>
  <c r="K27" i="4" a="1"/>
  <c r="K27" i="4" s="1"/>
  <c r="R126" i="4" a="1"/>
  <c r="R126" i="4" s="1"/>
  <c r="T124" i="4" a="1"/>
  <c r="T124" i="4" s="1"/>
  <c r="T57" i="4" a="1"/>
  <c r="T57" i="4" s="1"/>
  <c r="T144" i="4" a="1"/>
  <c r="T144" i="4" s="1"/>
  <c r="S60" i="4" a="1"/>
  <c r="S60" i="4" s="1"/>
  <c r="I152" i="4" a="1"/>
  <c r="I152" i="4" s="1"/>
  <c r="R143" i="4" a="1"/>
  <c r="R143" i="4" s="1"/>
  <c r="R49" i="4" a="1"/>
  <c r="R49" i="4" s="1"/>
  <c r="J24" i="4" a="1"/>
  <c r="J24" i="4" s="1"/>
  <c r="K48" i="4" a="1"/>
  <c r="K48" i="4" s="1"/>
  <c r="K164" i="4" a="1"/>
  <c r="K164" i="4" s="1"/>
  <c r="T28" i="4" a="1"/>
  <c r="T28" i="4" s="1"/>
  <c r="I163" i="4" a="1"/>
  <c r="I163" i="4" s="1"/>
  <c r="T173" i="4" a="1"/>
  <c r="T173" i="4" s="1"/>
  <c r="S13" i="4" a="1"/>
  <c r="S13" i="4" s="1"/>
  <c r="I126" i="4" a="1"/>
  <c r="I126" i="4" s="1"/>
  <c r="K51" i="4" a="1"/>
  <c r="K51" i="4" s="1"/>
  <c r="K67" i="4" a="1"/>
  <c r="K67" i="4" s="1"/>
  <c r="J130" i="4" a="1"/>
  <c r="J130" i="4" s="1"/>
  <c r="S123" i="4" a="1"/>
  <c r="S123" i="4" s="1"/>
  <c r="R93" i="4" a="1"/>
  <c r="R93" i="4" s="1"/>
  <c r="T170" i="4" a="1"/>
  <c r="T170" i="4" s="1"/>
  <c r="S51" i="4" a="1"/>
  <c r="S51" i="4" s="1"/>
  <c r="R157" i="4" a="1"/>
  <c r="R157" i="4" s="1"/>
  <c r="K96" i="4" a="1"/>
  <c r="K96" i="4" s="1"/>
  <c r="S56" i="4" a="1"/>
  <c r="S56" i="4" s="1"/>
  <c r="S115" i="4" a="1"/>
  <c r="S115" i="4" s="1"/>
  <c r="T63" i="4" a="1"/>
  <c r="T63" i="4" s="1"/>
  <c r="R64" i="4" a="1"/>
  <c r="R64" i="4" s="1"/>
  <c r="T72" i="4" a="1"/>
  <c r="T72" i="4" s="1"/>
  <c r="R131" i="4" a="1"/>
  <c r="R131" i="4" s="1"/>
  <c r="I81" i="4" a="1"/>
  <c r="I81" i="4" s="1"/>
  <c r="R77" i="4" a="1"/>
  <c r="R77" i="4" s="1"/>
  <c r="S153" i="4" a="1"/>
  <c r="S153" i="4" s="1"/>
  <c r="I18" i="4" a="1"/>
  <c r="I18" i="4" s="1"/>
  <c r="R90" i="4" a="1"/>
  <c r="R90" i="4" s="1"/>
  <c r="R97" i="4" a="1"/>
  <c r="R97" i="4" s="1"/>
  <c r="T59" i="4" a="1"/>
  <c r="T59" i="4" s="1"/>
  <c r="S69" i="4" a="1"/>
  <c r="S69" i="4" s="1"/>
  <c r="I11" i="4" a="1"/>
  <c r="I11" i="4" s="1"/>
  <c r="J133" i="4" a="1"/>
  <c r="J133" i="4" s="1"/>
  <c r="S86" i="4" a="1"/>
  <c r="S86" i="4" s="1"/>
  <c r="I39" i="4" a="1"/>
  <c r="I39" i="4" s="1"/>
  <c r="J89" i="4" a="1"/>
  <c r="J89" i="4" s="1"/>
  <c r="S164" i="4" a="1"/>
  <c r="S164" i="4" s="1"/>
  <c r="S66" i="4" a="1"/>
  <c r="S66" i="4" s="1"/>
  <c r="R69" i="4" a="1"/>
  <c r="R69" i="4" s="1"/>
  <c r="T147" i="4" a="1"/>
  <c r="T147" i="4" s="1"/>
  <c r="T38" i="4" a="1"/>
  <c r="T38" i="4" s="1"/>
  <c r="R45" i="4" a="1"/>
  <c r="R45" i="4" s="1"/>
  <c r="K16" i="4" a="1"/>
  <c r="K16" i="4" s="1"/>
  <c r="J158" i="4" a="1"/>
  <c r="J158" i="4" s="1"/>
  <c r="K26" i="4" a="1"/>
  <c r="K26" i="4" s="1"/>
  <c r="R67" i="4" a="1"/>
  <c r="R67" i="4" s="1"/>
  <c r="I63" i="4" a="1"/>
  <c r="I63" i="4" s="1"/>
  <c r="I54" i="4" a="1"/>
  <c r="I54" i="4" s="1"/>
  <c r="S162" i="4" a="1"/>
  <c r="S162" i="4" s="1"/>
  <c r="K104" i="4" a="1"/>
  <c r="K104" i="4" s="1"/>
  <c r="J48" i="4" a="1"/>
  <c r="J48" i="4" s="1"/>
  <c r="J77" i="4" a="1"/>
  <c r="J77" i="4" s="1"/>
  <c r="S96" i="4" a="1"/>
  <c r="S96" i="4" s="1"/>
  <c r="T137" i="4" a="1"/>
  <c r="T137" i="4" s="1"/>
  <c r="I115" i="4" a="1"/>
  <c r="I115" i="4" s="1"/>
  <c r="S91" i="4" a="1"/>
  <c r="S91" i="4" s="1"/>
  <c r="I100" i="4" a="1"/>
  <c r="I100" i="4" s="1"/>
  <c r="J78" i="4" a="1"/>
  <c r="J78" i="4" s="1"/>
  <c r="R37" i="4" a="1"/>
  <c r="R37" i="4" s="1"/>
  <c r="K77" i="4" a="1"/>
  <c r="K77" i="4" s="1"/>
  <c r="S119" i="4" a="1"/>
  <c r="S119" i="4" s="1"/>
  <c r="J108" i="4" a="1"/>
  <c r="J108" i="4" s="1"/>
  <c r="R28" i="4" a="1"/>
  <c r="R28" i="4" s="1"/>
  <c r="T159" i="4" a="1"/>
  <c r="T159" i="4" s="1"/>
  <c r="R91" i="4" a="1"/>
  <c r="R91" i="4" s="1"/>
  <c r="T103" i="4" a="1"/>
  <c r="T103" i="4" s="1"/>
  <c r="J33" i="4" a="1"/>
  <c r="J33" i="4" s="1"/>
  <c r="K162" i="4" a="1"/>
  <c r="K162" i="4" s="1"/>
  <c r="R144" i="4" a="1"/>
  <c r="R144" i="4" s="1"/>
  <c r="I108" i="4" a="1"/>
  <c r="I108" i="4" s="1"/>
  <c r="S113" i="4" a="1"/>
  <c r="S113" i="4" s="1"/>
  <c r="J124" i="4" a="1"/>
  <c r="J124" i="4" s="1"/>
  <c r="K80" i="4" a="1"/>
  <c r="K80" i="4" s="1"/>
  <c r="J136" i="4" a="1"/>
  <c r="J136" i="4" s="1"/>
  <c r="J40" i="4" a="1"/>
  <c r="J40" i="4" s="1"/>
  <c r="R123" i="4" a="1"/>
  <c r="R123" i="4" s="1"/>
  <c r="R165" i="4" a="1"/>
  <c r="R165" i="4" s="1"/>
  <c r="T32" i="4" a="1"/>
  <c r="T32" i="4" s="1"/>
  <c r="K75" i="4" a="1"/>
  <c r="K75" i="4" s="1"/>
  <c r="M8" i="4" l="1" a="1"/>
  <c r="M8" i="4" s="1"/>
  <c r="M9" i="4" s="1" a="1"/>
  <c r="M9" i="4" s="1"/>
  <c r="N9" i="4" l="1"/>
  <c r="O9" i="4"/>
  <c r="M10" i="4" a="1"/>
  <c r="M10" i="4" s="1"/>
  <c r="M11" i="4" s="1" a="1"/>
  <c r="M11" i="4" s="1"/>
  <c r="O8" i="4"/>
  <c r="N8" i="4"/>
  <c r="M12" i="4" l="1" a="1"/>
  <c r="M12" i="4" s="1"/>
  <c r="M13" i="4" s="1" a="1"/>
  <c r="M13" i="4" s="1"/>
  <c r="N11" i="4"/>
  <c r="O11" i="4"/>
  <c r="O10" i="4"/>
  <c r="N10" i="4"/>
  <c r="N13" i="4" l="1"/>
  <c r="O13" i="4"/>
  <c r="N12" i="4"/>
  <c r="O12" i="4"/>
  <c r="M14" i="4" a="1"/>
  <c r="M14" i="4" s="1"/>
  <c r="M15" i="4" s="1" a="1"/>
  <c r="M15" i="4" s="1"/>
  <c r="N15" i="4" s="1"/>
  <c r="O14" i="4" l="1"/>
  <c r="N14" i="4"/>
  <c r="O15" i="4"/>
  <c r="M16" i="4" a="1"/>
  <c r="M16" i="4" s="1"/>
  <c r="M17" i="4" s="1" a="1"/>
  <c r="M17" i="4" s="1"/>
  <c r="O17" i="4" l="1"/>
  <c r="N17" i="4"/>
  <c r="N16" i="4"/>
  <c r="M18" i="4" a="1"/>
  <c r="M18" i="4" s="1"/>
  <c r="N18" i="4" s="1"/>
  <c r="O16" i="4"/>
  <c r="M19" i="4" l="1" a="1"/>
  <c r="M19" i="4" s="1"/>
  <c r="N19" i="4" s="1"/>
  <c r="O18" i="4"/>
  <c r="M20" i="4" l="1" a="1"/>
  <c r="M20" i="4" s="1"/>
  <c r="O20" i="4" s="1"/>
  <c r="O19" i="4"/>
  <c r="M21" i="4" l="1" a="1"/>
  <c r="M21" i="4" s="1"/>
  <c r="O21" i="4" s="1"/>
  <c r="N20" i="4"/>
  <c r="M22" i="4" l="1" a="1"/>
  <c r="M22" i="4" s="1"/>
  <c r="O22" i="4" s="1"/>
  <c r="N21" i="4"/>
  <c r="M23" i="4" l="1" a="1"/>
  <c r="M23" i="4" s="1"/>
  <c r="O23" i="4" s="1"/>
  <c r="N22" i="4"/>
  <c r="M24" i="4" l="1" a="1"/>
  <c r="M24" i="4" s="1"/>
  <c r="O24" i="4" s="1"/>
  <c r="N23" i="4"/>
  <c r="M25" i="4" l="1" a="1"/>
  <c r="M25" i="4" s="1"/>
  <c r="O25" i="4" s="1"/>
  <c r="N24" i="4"/>
  <c r="M26" i="4" l="1" a="1"/>
  <c r="M26" i="4" s="1"/>
  <c r="O26" i="4" s="1"/>
  <c r="N25" i="4"/>
  <c r="M27" i="4" l="1" a="1"/>
  <c r="M27" i="4" s="1"/>
  <c r="O27" i="4" s="1"/>
  <c r="N26" i="4"/>
  <c r="M28" i="4" l="1" a="1"/>
  <c r="M28" i="4" s="1"/>
  <c r="O28" i="4" s="1"/>
  <c r="N27" i="4"/>
  <c r="M29" i="4" l="1" a="1"/>
  <c r="M29" i="4" s="1"/>
  <c r="N29" i="4" s="1"/>
  <c r="N28" i="4"/>
  <c r="M30" i="4" l="1" a="1"/>
  <c r="M30" i="4" s="1"/>
  <c r="N30" i="4" s="1"/>
  <c r="O29" i="4"/>
  <c r="M31" i="4" l="1" a="1"/>
  <c r="M31" i="4" s="1"/>
  <c r="N31" i="4" s="1"/>
  <c r="O30" i="4"/>
  <c r="M32" i="4" l="1" a="1"/>
  <c r="M32" i="4" s="1"/>
  <c r="N32" i="4" s="1"/>
  <c r="O31" i="4"/>
  <c r="M33" i="4" l="1" a="1"/>
  <c r="M33" i="4" s="1"/>
  <c r="N33" i="4" s="1"/>
  <c r="O32" i="4"/>
  <c r="M34" i="4" l="1" a="1"/>
  <c r="M34" i="4" s="1"/>
  <c r="N34" i="4" s="1"/>
  <c r="O33" i="4"/>
  <c r="M35" i="4" l="1" a="1"/>
  <c r="M35" i="4" s="1"/>
  <c r="O35" i="4" s="1"/>
  <c r="O34" i="4"/>
  <c r="N35" i="4" l="1"/>
  <c r="M36" i="4" a="1"/>
  <c r="M36" i="4" s="1"/>
  <c r="O36" i="4" s="1"/>
  <c r="N36" i="4" l="1"/>
  <c r="M37" i="4" a="1"/>
  <c r="M37" i="4" s="1"/>
  <c r="O37" i="4" s="1"/>
  <c r="N37" i="4" l="1"/>
  <c r="M38" i="4" a="1"/>
  <c r="M38" i="4" s="1"/>
  <c r="O38" i="4" s="1"/>
  <c r="N38" i="4" l="1"/>
  <c r="M39" i="4" a="1"/>
  <c r="M39" i="4" s="1"/>
  <c r="O39" i="4" s="1"/>
  <c r="N39" i="4" l="1"/>
  <c r="M40" i="4" a="1"/>
  <c r="M40" i="4" s="1"/>
  <c r="O40" i="4" s="1"/>
  <c r="N40" i="4" l="1"/>
  <c r="M41" i="4" a="1"/>
  <c r="M41" i="4" s="1"/>
  <c r="O41" i="4" s="1"/>
  <c r="N41" i="4" l="1"/>
  <c r="M42" i="4" a="1"/>
  <c r="M42" i="4" s="1"/>
  <c r="O42" i="4" s="1"/>
  <c r="N42" i="4" l="1"/>
  <c r="M43" i="4" a="1"/>
  <c r="M43" i="4" s="1"/>
  <c r="O43" i="4" s="1"/>
  <c r="N43" i="4" l="1"/>
  <c r="M44" i="4" a="1"/>
  <c r="M44" i="4" s="1"/>
  <c r="O44" i="4" s="1"/>
  <c r="N44" i="4" l="1"/>
  <c r="M45" i="4" a="1"/>
  <c r="M45" i="4" s="1"/>
  <c r="O45" i="4" s="1"/>
  <c r="N45" i="4" l="1"/>
  <c r="M46" i="4" a="1"/>
  <c r="M46" i="4" s="1"/>
  <c r="O46" i="4" s="1"/>
  <c r="N46" i="4" l="1"/>
  <c r="M47" i="4" a="1"/>
  <c r="M47" i="4" s="1"/>
  <c r="O47" i="4" s="1"/>
  <c r="N47" i="4" l="1"/>
  <c r="M48" i="4" a="1"/>
  <c r="M48" i="4" s="1"/>
  <c r="O48" i="4" s="1"/>
  <c r="N48" i="4" l="1"/>
  <c r="M49" i="4" a="1"/>
  <c r="M49" i="4" s="1"/>
  <c r="O49" i="4" s="1"/>
  <c r="N49" i="4" l="1"/>
  <c r="M50" i="4" a="1"/>
  <c r="M50" i="4" s="1"/>
  <c r="O50" i="4" s="1"/>
  <c r="N50" i="4" l="1"/>
  <c r="M51" i="4" a="1"/>
  <c r="M51" i="4" s="1"/>
  <c r="O51" i="4" s="1"/>
  <c r="N51" i="4" l="1"/>
  <c r="M52" i="4" a="1"/>
  <c r="M52" i="4" s="1"/>
  <c r="O52" i="4" s="1"/>
  <c r="N52" i="4" l="1"/>
  <c r="M53" i="4" a="1"/>
  <c r="M53" i="4" s="1"/>
  <c r="O53" i="4" s="1"/>
  <c r="N53" i="4" l="1"/>
  <c r="M54" i="4" a="1"/>
  <c r="M54" i="4" s="1"/>
  <c r="N54" i="4" s="1"/>
  <c r="O54" i="4" l="1"/>
  <c r="M55" i="4" a="1"/>
  <c r="M55" i="4" s="1"/>
  <c r="N55" i="4" s="1"/>
  <c r="O55" i="4" l="1"/>
  <c r="M56" i="4" a="1"/>
  <c r="M56" i="4" s="1"/>
  <c r="N56" i="4" s="1"/>
  <c r="O56" i="4" l="1"/>
  <c r="M57" i="4" a="1"/>
  <c r="M57" i="4" s="1"/>
  <c r="O57" i="4" s="1"/>
  <c r="N57" i="4" l="1"/>
  <c r="M58" i="4" a="1"/>
  <c r="M58" i="4" s="1"/>
  <c r="O58" i="4" s="1"/>
  <c r="M59" i="4" l="1" a="1"/>
  <c r="M59" i="4" s="1"/>
  <c r="N59" i="4" s="1"/>
  <c r="N58" i="4"/>
  <c r="M60" i="4" l="1" a="1"/>
  <c r="M60" i="4" s="1"/>
  <c r="M61" i="4" s="1" a="1"/>
  <c r="M61" i="4" s="1"/>
  <c r="O59" i="4"/>
  <c r="N60" i="4" l="1"/>
  <c r="O60" i="4"/>
  <c r="N61" i="4"/>
  <c r="O61" i="4"/>
  <c r="M62" i="4" a="1"/>
  <c r="M62" i="4" s="1"/>
  <c r="N62" i="4" l="1"/>
  <c r="O62" i="4"/>
  <c r="M63" i="4" a="1"/>
  <c r="M63" i="4" s="1"/>
  <c r="N63" i="4" l="1"/>
  <c r="O63" i="4"/>
  <c r="M64" i="4" a="1"/>
  <c r="M64" i="4" s="1"/>
  <c r="N64" i="4" l="1"/>
  <c r="O64" i="4"/>
  <c r="M65" i="4" a="1"/>
  <c r="M65" i="4" s="1"/>
  <c r="N65" i="4" l="1"/>
  <c r="O65" i="4"/>
  <c r="M66" i="4" a="1"/>
  <c r="M66" i="4" s="1"/>
  <c r="N66" i="4" l="1"/>
  <c r="O66" i="4"/>
  <c r="M67" i="4" a="1"/>
  <c r="M67" i="4" s="1"/>
  <c r="N67" i="4" l="1"/>
  <c r="O67" i="4"/>
  <c r="M68" i="4" a="1"/>
  <c r="M68" i="4" s="1"/>
  <c r="N68" i="4" l="1"/>
  <c r="O68" i="4"/>
  <c r="M69" i="4" a="1"/>
  <c r="M69" i="4" s="1"/>
  <c r="N69" i="4" l="1"/>
  <c r="O69" i="4"/>
  <c r="M70" i="4" a="1"/>
  <c r="M70" i="4" s="1"/>
  <c r="N70" i="4" l="1"/>
  <c r="O70" i="4"/>
  <c r="M71" i="4" a="1"/>
  <c r="M71" i="4" s="1"/>
  <c r="N71" i="4" l="1"/>
  <c r="O71" i="4"/>
  <c r="M72" i="4" a="1"/>
  <c r="M72" i="4" s="1"/>
  <c r="N72" i="4" l="1"/>
  <c r="O72" i="4"/>
  <c r="M73" i="4" a="1"/>
  <c r="M73" i="4" s="1"/>
  <c r="N73" i="4" l="1"/>
  <c r="O73" i="4"/>
  <c r="M74" i="4" a="1"/>
  <c r="M74" i="4" s="1"/>
  <c r="N74" i="4" l="1"/>
  <c r="O74" i="4"/>
  <c r="M75" i="4" a="1"/>
  <c r="M75" i="4" s="1"/>
  <c r="O75" i="4" l="1"/>
  <c r="N75" i="4"/>
  <c r="M76" i="4" a="1"/>
  <c r="M76" i="4" s="1"/>
  <c r="N76" i="4" l="1"/>
  <c r="O76" i="4"/>
  <c r="M77" i="4" a="1"/>
  <c r="M77" i="4" s="1"/>
  <c r="N77" i="4" l="1"/>
  <c r="O77" i="4"/>
  <c r="M78" i="4" a="1"/>
  <c r="M78" i="4" s="1"/>
  <c r="N78" i="4" l="1"/>
  <c r="O78" i="4"/>
  <c r="M79" i="4" a="1"/>
  <c r="M79" i="4" s="1"/>
  <c r="O79" i="4" l="1"/>
  <c r="N79" i="4"/>
  <c r="M80" i="4" a="1"/>
  <c r="M80" i="4" s="1"/>
  <c r="O80" i="4" l="1"/>
  <c r="N80" i="4"/>
  <c r="M81" i="4" a="1"/>
  <c r="M81" i="4" s="1"/>
  <c r="O81" i="4" l="1"/>
  <c r="N81" i="4"/>
  <c r="M82" i="4" a="1"/>
  <c r="M82" i="4" s="1"/>
  <c r="O82" i="4" l="1"/>
  <c r="N82" i="4"/>
  <c r="M83" i="4" a="1"/>
  <c r="M83" i="4" s="1"/>
  <c r="O83" i="4" l="1"/>
  <c r="N83" i="4"/>
  <c r="M84" i="4" a="1"/>
  <c r="M84" i="4" s="1"/>
  <c r="N84" i="4" l="1"/>
  <c r="O84" i="4"/>
  <c r="M85" i="4" a="1"/>
  <c r="M85" i="4" s="1"/>
  <c r="N85" i="4" l="1"/>
  <c r="O85" i="4"/>
  <c r="M86" i="4" a="1"/>
  <c r="M86" i="4" s="1"/>
  <c r="O86" i="4" l="1"/>
  <c r="N86" i="4"/>
  <c r="M87" i="4" a="1"/>
  <c r="M87" i="4" s="1"/>
  <c r="O87" i="4" l="1"/>
  <c r="N87" i="4"/>
  <c r="M88" i="4" a="1"/>
  <c r="M88" i="4" s="1"/>
  <c r="O88" i="4" l="1"/>
  <c r="M89" i="4" a="1"/>
  <c r="M89" i="4" s="1"/>
  <c r="N88" i="4"/>
  <c r="N89" i="4" l="1"/>
  <c r="O89" i="4"/>
  <c r="M90" i="4" a="1"/>
  <c r="M90" i="4" s="1"/>
  <c r="O90" i="4" l="1"/>
  <c r="N90" i="4"/>
  <c r="M91" i="4" a="1"/>
  <c r="M91" i="4" s="1"/>
  <c r="N91" i="4" l="1"/>
  <c r="O91" i="4"/>
  <c r="M92" i="4" a="1"/>
  <c r="M92" i="4" s="1"/>
  <c r="N92" i="4" l="1"/>
  <c r="O92" i="4"/>
  <c r="M93" i="4" a="1"/>
  <c r="M93" i="4" s="1"/>
  <c r="N93" i="4" l="1"/>
  <c r="O93" i="4"/>
  <c r="M94" i="4" a="1"/>
  <c r="M94" i="4" s="1"/>
  <c r="O94" i="4" l="1"/>
  <c r="N94" i="4"/>
  <c r="M95" i="4" a="1"/>
  <c r="M95" i="4" s="1"/>
  <c r="N95" i="4" l="1"/>
  <c r="O95" i="4"/>
  <c r="M96" i="4" a="1"/>
  <c r="M96" i="4" s="1"/>
  <c r="N96" i="4" l="1"/>
  <c r="O96" i="4"/>
  <c r="M97" i="4" a="1"/>
  <c r="M97" i="4" s="1"/>
  <c r="N97" i="4" l="1"/>
  <c r="O97" i="4"/>
  <c r="M98" i="4" a="1"/>
  <c r="M98" i="4" s="1"/>
  <c r="O98" i="4" l="1"/>
  <c r="N98" i="4"/>
  <c r="M99" i="4" a="1"/>
  <c r="M99" i="4" s="1"/>
  <c r="O99" i="4" l="1"/>
  <c r="M100" i="4" a="1"/>
  <c r="M100" i="4" s="1"/>
  <c r="N99" i="4"/>
  <c r="N100" i="4" l="1"/>
  <c r="O100" i="4"/>
  <c r="M101" i="4" a="1"/>
  <c r="M101" i="4" s="1"/>
  <c r="O101" i="4" l="1"/>
  <c r="N101" i="4"/>
  <c r="M102" i="4" a="1"/>
  <c r="M102" i="4" s="1"/>
  <c r="O102" i="4" l="1"/>
  <c r="N102" i="4"/>
  <c r="M103" i="4" a="1"/>
  <c r="M103" i="4" s="1"/>
  <c r="N103" i="4" l="1"/>
  <c r="O103" i="4"/>
  <c r="M104" i="4" a="1"/>
  <c r="M104" i="4" s="1"/>
  <c r="N104" i="4" l="1"/>
  <c r="O104" i="4"/>
  <c r="M105" i="4" a="1"/>
  <c r="M105" i="4" s="1"/>
  <c r="N105" i="4" l="1"/>
  <c r="O105" i="4"/>
  <c r="M106" i="4" a="1"/>
  <c r="M106" i="4" s="1"/>
  <c r="O106" i="4" l="1"/>
  <c r="N106" i="4"/>
  <c r="M107" i="4" a="1"/>
  <c r="M107" i="4" s="1"/>
  <c r="O107" i="4" l="1"/>
  <c r="N107" i="4"/>
  <c r="M108" i="4" a="1"/>
  <c r="M108" i="4" s="1"/>
  <c r="N108" i="4" l="1"/>
  <c r="O108" i="4"/>
  <c r="M109" i="4" a="1"/>
  <c r="M109" i="4" s="1"/>
  <c r="O109" i="4" l="1"/>
  <c r="N109" i="4"/>
  <c r="M110" i="4" a="1"/>
  <c r="M110" i="4" s="1"/>
  <c r="O110" i="4" l="1"/>
  <c r="N110" i="4"/>
  <c r="M111" i="4" a="1"/>
  <c r="M111" i="4" s="1"/>
  <c r="O111" i="4" l="1"/>
  <c r="N111" i="4"/>
  <c r="M112" i="4" a="1"/>
  <c r="M112" i="4" s="1"/>
  <c r="O112" i="4" l="1"/>
  <c r="N112" i="4"/>
  <c r="M113" i="4" a="1"/>
  <c r="M113" i="4" s="1"/>
  <c r="O113" i="4" l="1"/>
  <c r="N113" i="4"/>
  <c r="M114" i="4" a="1"/>
  <c r="M114" i="4" s="1"/>
  <c r="N114" i="4" l="1"/>
  <c r="O114" i="4"/>
  <c r="M115" i="4" a="1"/>
  <c r="M115" i="4" s="1"/>
  <c r="N115" i="4" l="1"/>
  <c r="O115" i="4"/>
  <c r="M116" i="4" a="1"/>
  <c r="M116" i="4" s="1"/>
  <c r="N116" i="4" l="1"/>
  <c r="O116" i="4"/>
  <c r="M117" i="4" a="1"/>
  <c r="M117" i="4" s="1"/>
  <c r="O117" i="4" l="1"/>
  <c r="N117" i="4"/>
  <c r="M118" i="4" a="1"/>
  <c r="M118" i="4" s="1"/>
  <c r="N118" i="4" l="1"/>
  <c r="O118" i="4"/>
  <c r="M119" i="4" a="1"/>
  <c r="M119" i="4" s="1"/>
  <c r="N119" i="4" l="1"/>
  <c r="O119" i="4"/>
  <c r="M120" i="4" a="1"/>
  <c r="M120" i="4" s="1"/>
  <c r="N120" i="4" l="1"/>
  <c r="O120" i="4"/>
  <c r="M121" i="4" a="1"/>
  <c r="M121" i="4" s="1"/>
  <c r="N121" i="4" l="1"/>
  <c r="O121" i="4"/>
  <c r="M122" i="4" a="1"/>
  <c r="M122" i="4" s="1"/>
  <c r="N122" i="4" l="1"/>
  <c r="O122" i="4"/>
  <c r="M123" i="4" a="1"/>
  <c r="M123" i="4" s="1"/>
  <c r="N123" i="4" l="1"/>
  <c r="O123" i="4"/>
  <c r="M124" i="4" a="1"/>
  <c r="M124" i="4" s="1"/>
  <c r="N124" i="4" l="1"/>
  <c r="O124" i="4"/>
  <c r="M125" i="4" a="1"/>
  <c r="M125" i="4" s="1"/>
  <c r="N125" i="4" l="1"/>
  <c r="O125" i="4"/>
  <c r="M126" i="4" a="1"/>
  <c r="M126" i="4" s="1"/>
  <c r="N126" i="4" l="1"/>
  <c r="O126" i="4"/>
  <c r="M127" i="4" a="1"/>
  <c r="M127" i="4" s="1"/>
  <c r="N127" i="4" l="1"/>
  <c r="O127" i="4"/>
  <c r="M128" i="4" a="1"/>
  <c r="M128" i="4" s="1"/>
  <c r="N128" i="4" l="1"/>
  <c r="O128" i="4"/>
  <c r="M129" i="4" a="1"/>
  <c r="M129" i="4" s="1"/>
  <c r="O129" i="4" l="1"/>
  <c r="N129" i="4"/>
  <c r="M130" i="4" a="1"/>
  <c r="M130" i="4" s="1"/>
  <c r="O130" i="4" l="1"/>
  <c r="N130" i="4"/>
  <c r="M131" i="4" a="1"/>
  <c r="M131" i="4" s="1"/>
  <c r="O131" i="4" l="1"/>
  <c r="N131" i="4"/>
  <c r="M132" i="4" a="1"/>
  <c r="M132" i="4" s="1"/>
  <c r="N132" i="4" l="1"/>
  <c r="O132" i="4"/>
  <c r="M133" i="4" a="1"/>
  <c r="M133" i="4" s="1"/>
  <c r="N133" i="4" l="1"/>
  <c r="O133" i="4"/>
  <c r="M134" i="4" a="1"/>
  <c r="M134" i="4" s="1"/>
  <c r="N134" i="4" l="1"/>
  <c r="O134" i="4"/>
  <c r="M135" i="4" a="1"/>
  <c r="M135" i="4" s="1"/>
  <c r="N135" i="4" l="1"/>
  <c r="O135" i="4"/>
  <c r="M136" i="4" a="1"/>
  <c r="M136" i="4" s="1"/>
  <c r="N136" i="4" l="1"/>
  <c r="O136" i="4"/>
  <c r="M137" i="4" a="1"/>
  <c r="M137" i="4" s="1"/>
  <c r="N137" i="4" l="1"/>
  <c r="O137" i="4"/>
  <c r="M138" i="4" a="1"/>
  <c r="M138" i="4" s="1"/>
  <c r="O138" i="4" l="1"/>
  <c r="N138" i="4"/>
  <c r="M139" i="4" a="1"/>
  <c r="M139" i="4" s="1"/>
  <c r="N139" i="4" l="1"/>
  <c r="O139" i="4"/>
  <c r="M140" i="4" a="1"/>
  <c r="M140" i="4" s="1"/>
  <c r="N140" i="4" l="1"/>
  <c r="M141" i="4" a="1"/>
  <c r="M141" i="4" s="1"/>
  <c r="O140" i="4"/>
  <c r="O141" i="4" l="1"/>
  <c r="N141" i="4"/>
  <c r="M142" i="4" a="1"/>
  <c r="M142" i="4" s="1"/>
  <c r="N142" i="4" l="1"/>
  <c r="O142" i="4"/>
  <c r="M143" i="4" a="1"/>
  <c r="M143" i="4" s="1"/>
  <c r="O143" i="4" l="1"/>
  <c r="N143" i="4"/>
  <c r="M144" i="4" a="1"/>
  <c r="M144" i="4" s="1"/>
  <c r="N144" i="4" l="1"/>
  <c r="O144" i="4"/>
  <c r="M145" i="4" a="1"/>
  <c r="M145" i="4" s="1"/>
  <c r="N145" i="4" l="1"/>
  <c r="O145" i="4"/>
  <c r="M146" i="4" a="1"/>
  <c r="M146" i="4" s="1"/>
  <c r="N146" i="4" l="1"/>
  <c r="O146" i="4"/>
  <c r="M147" i="4" a="1"/>
  <c r="M147" i="4" s="1"/>
  <c r="N147" i="4" l="1"/>
  <c r="O147" i="4"/>
  <c r="M148" i="4" a="1"/>
  <c r="M148" i="4" s="1"/>
  <c r="N148" i="4" l="1"/>
  <c r="O148" i="4"/>
  <c r="M149" i="4" a="1"/>
  <c r="M149" i="4" s="1"/>
  <c r="O149" i="4" l="1"/>
  <c r="N149" i="4"/>
  <c r="M150" i="4" a="1"/>
  <c r="M150" i="4" s="1"/>
  <c r="O150" i="4" l="1"/>
  <c r="N150" i="4"/>
  <c r="M151" i="4" a="1"/>
  <c r="M151" i="4" s="1"/>
  <c r="O151" i="4" l="1"/>
  <c r="N151" i="4"/>
  <c r="M152" i="4" a="1"/>
  <c r="M152" i="4" s="1"/>
  <c r="N152" i="4" l="1"/>
  <c r="O152" i="4"/>
  <c r="M153" i="4" a="1"/>
  <c r="M153" i="4" s="1"/>
  <c r="N153" i="4" l="1"/>
  <c r="O153" i="4"/>
  <c r="M154" i="4" a="1"/>
  <c r="M154" i="4" s="1"/>
  <c r="O154" i="4" l="1"/>
  <c r="N154" i="4"/>
  <c r="M155" i="4" a="1"/>
  <c r="M155" i="4" s="1"/>
  <c r="O155" i="4" l="1"/>
  <c r="N155" i="4"/>
  <c r="M156" i="4" a="1"/>
  <c r="M156" i="4" s="1"/>
  <c r="N156" i="4" l="1"/>
  <c r="O156" i="4"/>
  <c r="M157" i="4" a="1"/>
  <c r="M157" i="4" s="1"/>
  <c r="O157" i="4" l="1"/>
  <c r="N157" i="4"/>
  <c r="M158" i="4" a="1"/>
  <c r="M158" i="4" s="1"/>
  <c r="O158" i="4" l="1"/>
  <c r="N158" i="4"/>
  <c r="M159" i="4" a="1"/>
  <c r="M159" i="4" s="1"/>
  <c r="O159" i="4" l="1"/>
  <c r="N159" i="4"/>
  <c r="M160" i="4" a="1"/>
  <c r="M160" i="4" s="1"/>
  <c r="O160" i="4" l="1"/>
  <c r="N160" i="4"/>
  <c r="M161" i="4" a="1"/>
  <c r="M161" i="4" s="1"/>
  <c r="O161" i="4" l="1"/>
  <c r="N161" i="4"/>
  <c r="M162" i="4" a="1"/>
  <c r="M162" i="4" s="1"/>
  <c r="O162" i="4" l="1"/>
  <c r="N162" i="4"/>
  <c r="M163" i="4" a="1"/>
  <c r="M163" i="4" s="1"/>
  <c r="N163" i="4" l="1"/>
  <c r="O163" i="4"/>
  <c r="M164" i="4" a="1"/>
  <c r="M164" i="4" s="1"/>
  <c r="N164" i="4" l="1"/>
  <c r="O164" i="4"/>
  <c r="M165" i="4" a="1"/>
  <c r="M165" i="4" s="1"/>
  <c r="O165" i="4" l="1"/>
  <c r="N165" i="4"/>
  <c r="M166" i="4" a="1"/>
  <c r="M166" i="4" s="1"/>
  <c r="N166" i="4" l="1"/>
  <c r="O166" i="4"/>
  <c r="M167" i="4" a="1"/>
  <c r="M167" i="4" s="1"/>
  <c r="O167" i="4" l="1"/>
  <c r="N167" i="4"/>
  <c r="M168" i="4" a="1"/>
  <c r="M168" i="4" s="1"/>
  <c r="N168" i="4" l="1"/>
  <c r="O168" i="4"/>
  <c r="M169" i="4" a="1"/>
  <c r="M169" i="4" s="1"/>
  <c r="O169" i="4" l="1"/>
  <c r="N169" i="4"/>
  <c r="M170" i="4" a="1"/>
  <c r="M170" i="4" s="1"/>
  <c r="O170" i="4" l="1"/>
  <c r="N170" i="4"/>
  <c r="M171" i="4" a="1"/>
  <c r="M171" i="4" s="1"/>
  <c r="N171" i="4" l="1"/>
  <c r="M172" i="4" a="1"/>
  <c r="M172" i="4" s="1"/>
  <c r="O171" i="4"/>
  <c r="N172" i="4" l="1"/>
  <c r="O172" i="4"/>
  <c r="M173" i="4" a="1"/>
  <c r="M173" i="4" s="1"/>
  <c r="M174" i="4" l="1" a="1"/>
  <c r="M174" i="4" s="1"/>
  <c r="N173" i="4"/>
  <c r="O173" i="4"/>
  <c r="N174" i="4" l="1"/>
  <c r="O174" i="4"/>
  <c r="O590" i="3" l="1"/>
  <c r="S291" i="3" s="1"/>
  <c r="G291" i="3" s="1"/>
  <c r="S590" i="3" l="1"/>
  <c r="G590" i="3" s="1"/>
  <c r="S290" i="3"/>
  <c r="G290" i="3" s="1"/>
  <c r="S365" i="3"/>
  <c r="G365" i="3" s="1"/>
  <c r="S300" i="3"/>
  <c r="G300" i="3" s="1"/>
  <c r="S367" i="3"/>
  <c r="G367" i="3" s="1"/>
  <c r="S366" i="3"/>
  <c r="G36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<sst xmlns="http://schemas.openxmlformats.org/spreadsheetml/2006/main" count="2214" uniqueCount="799">
  <si>
    <t>Sunbpart L - Summarize f-GHG Production and Transformation By Process into Aggregated CO2e</t>
  </si>
  <si>
    <t>OPTIONAL SPREADSHEET FOR FACILITY RECORDKEEPING PURPOSES (DO NOT UPLOAD)</t>
  </si>
  <si>
    <t xml:space="preserve">Version   </t>
  </si>
  <si>
    <t>e-GGRT RY2014.R.01</t>
  </si>
  <si>
    <t>rev: 03/27/2015</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</si>
  <si>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</si>
  <si>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rPr>
        <b/>
        <u/>
        <sz val="11"/>
        <color indexed="8"/>
        <rFont val="Calibri"/>
        <family val="2"/>
      </rPr>
      <t>Worksheet Instructions:</t>
    </r>
    <r>
      <rPr>
        <b/>
        <sz val="11"/>
        <color indexed="8"/>
        <rFont val="Calibri"/>
        <family val="2"/>
      </rPr>
      <t xml:space="preserve">
</t>
    </r>
    <r>
      <rPr>
        <sz val="11"/>
        <color theme="1"/>
        <rFont val="Calibri"/>
        <family val="2"/>
        <scheme val="minor"/>
      </rPr>
      <t xml:space="preserve">1. Enter your facility name and the year in which the emissions occurred.  
2. For each production or transformation process, enter the identifying information for the process.
3. For each fluorinated GHG emitted from the process, enter the name of the gas and the quantity emitted in metric tons. </t>
    </r>
    <r>
      <rPr>
        <b/>
        <sz val="11"/>
        <color indexed="8"/>
        <rFont val="Calibri"/>
        <family val="2"/>
      </rPr>
      <t>Table 1</t>
    </r>
    <r>
      <rPr>
        <sz val="11"/>
        <color theme="1"/>
        <rFont val="Calibri"/>
        <family val="2"/>
        <scheme val="minor"/>
      </rPr>
      <t xml:space="preserve"> includes twenty rows with drop-down lists that include the fluorinated GHGs in Table A-1 as well as selected additional fluorinated GHGs (e.g., many heat transfer fluids). The fluorinated GHGs are generally listed by fluorinated GHG group.  (Note, however, that the HFCs and HFEs are listed in order of their ASHRAE numerical identifiers rather than by the number of carbon-hydrogen bonds in each compound).  If you cannot find a fluorinated GHG in the drop-down list in Table 1, enter the information for that fluorinated GHG into </t>
    </r>
    <r>
      <rPr>
        <b/>
        <sz val="11"/>
        <color indexed="8"/>
        <rFont val="Calibri"/>
        <family val="2"/>
      </rPr>
      <t>Table 2.</t>
    </r>
    <r>
      <rPr>
        <sz val="11"/>
        <color theme="1"/>
        <rFont val="Calibri"/>
        <family val="2"/>
        <scheme val="minor"/>
      </rPr>
      <t xml:space="preserve"> Be sure to identify the fluorinated GHG group to which the fluorinated GHG belongs in Table 2.  
4. The total emissions from the process by fluorinated GHG group in metric tons of CO</t>
    </r>
    <r>
      <rPr>
        <vertAlign val="subscript"/>
        <sz val="11"/>
        <color indexed="8"/>
        <rFont val="Calibri"/>
        <family val="2"/>
      </rPr>
      <t>2</t>
    </r>
    <r>
      <rPr>
        <sz val="11"/>
        <color theme="1"/>
        <rFont val="Calibri"/>
        <family val="2"/>
        <scheme val="minor"/>
      </rPr>
      <t>e are presented in the "Results: CO</t>
    </r>
    <r>
      <rPr>
        <vertAlign val="subscript"/>
        <sz val="11"/>
        <color indexed="8"/>
        <rFont val="Calibri"/>
        <family val="2"/>
      </rPr>
      <t>2</t>
    </r>
    <r>
      <rPr>
        <sz val="11"/>
        <color theme="1"/>
        <rFont val="Calibri"/>
        <family val="2"/>
        <scheme val="minor"/>
      </rPr>
      <t>e Emissions from the process by Fluorinated GHG Group" table.
5. Repeat for each production and transformation process at the facility. Tables are provided below for up to 10 processes.</t>
    </r>
    <r>
      <rPr>
        <b/>
        <sz val="11"/>
        <color indexed="8"/>
        <rFont val="Calibri"/>
        <family val="2"/>
      </rPr>
      <t xml:space="preserve">
</t>
    </r>
  </si>
  <si>
    <t>Version Date</t>
  </si>
  <si>
    <t>Facility Information</t>
  </si>
  <si>
    <t>Facility Name</t>
  </si>
  <si>
    <t>Year in which emissions occurred</t>
  </si>
  <si>
    <t>Information for Process (1/10)</t>
  </si>
  <si>
    <t>Process Identification</t>
  </si>
  <si>
    <t>Unique Process Identifier</t>
  </si>
  <si>
    <t>Process Type</t>
  </si>
  <si>
    <t>Process Characterization (reaction, distillation, and/or packaging)</t>
  </si>
  <si>
    <r>
      <t>Results: CO</t>
    </r>
    <r>
      <rPr>
        <b/>
        <vertAlign val="subscript"/>
        <sz val="14"/>
        <color indexed="8"/>
        <rFont val="Calibri"/>
        <family val="2"/>
      </rPr>
      <t>2</t>
    </r>
    <r>
      <rPr>
        <b/>
        <sz val="14"/>
        <color indexed="8"/>
        <rFont val="Calibri"/>
        <family val="2"/>
      </rPr>
      <t>e Emissions from the Process by Fluorinated GHG Group</t>
    </r>
  </si>
  <si>
    <t>This table provides the results of the calculations in Table 1 and Table 2</t>
  </si>
  <si>
    <t>Fluorinated GHG Group</t>
  </si>
  <si>
    <r>
      <t>Metric Tons CO</t>
    </r>
    <r>
      <rPr>
        <vertAlign val="subscript"/>
        <sz val="11"/>
        <color indexed="8"/>
        <rFont val="Calibri"/>
        <family val="2"/>
      </rPr>
      <t>2</t>
    </r>
    <r>
      <rPr>
        <sz val="11"/>
        <color theme="1"/>
        <rFont val="Calibri"/>
        <family val="2"/>
        <scheme val="minor"/>
      </rPr>
      <t>e Emitted</t>
    </r>
  </si>
  <si>
    <t>Fully fluorinated GHGs</t>
  </si>
  <si>
    <t>Saturated HFCs with 3 or more carbon-hydrogen bonds</t>
  </si>
  <si>
    <t>Saturated HFEs and HCFEs with 2 carbon-hydrogen bonds</t>
  </si>
  <si>
    <t>Saturated HFEs and HCFEs with 3 or more carbon-hydrogen bonds</t>
  </si>
  <si>
    <t>Fluorinated formates</t>
  </si>
  <si>
    <t>Fluorinated acetates, carbonofluoridates, and fluorinated alcohols other than fluorotelomer alcohols</t>
  </si>
  <si>
    <t>Fluorotelomer alcohols</t>
  </si>
  <si>
    <t>Saturated chlorofluorocarbons (CFCs)</t>
  </si>
  <si>
    <t>Cyclic forms of the following: unsaturated perfluorocarbons (PFCs), unsaturated HFCs, unsaturated CFCs, unsaturated hydrochlorofluorocarbons (HCFCs), unsaturated bromofluorocarbons (BFCs), unsaturated bromochlorofluorocarbons (BCFCs), unsaturated hydrobromofluorocarbons (HBFCs), unsaturated hydrobromochlorofluorocarbons (HBCFCs), unsaturated halogenated ethers, and unsaturated halogenated esters</t>
  </si>
  <si>
    <t> 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t>
  </si>
  <si>
    <t>Remaining fluorinated GHGs</t>
  </si>
  <si>
    <t>Fluorinated GHGs with carbon-iodine bond(s)</t>
  </si>
  <si>
    <t>Table 1: F-GHGs on Table A-1 and Selected Additional Compounds (e.g., F-GHGs used as heat transfer fluids)</t>
  </si>
  <si>
    <t>Select the compound emitted from the process and enter the quantity emitted in metric tons. Include all significant figures (including fractions of a metric ton).</t>
  </si>
  <si>
    <t>Fluorinated GHG</t>
  </si>
  <si>
    <t>CAS #</t>
  </si>
  <si>
    <t>GWP</t>
  </si>
  <si>
    <t>Metric Tons Emitted from Process</t>
  </si>
  <si>
    <r>
      <t>Metric Tons CO</t>
    </r>
    <r>
      <rPr>
        <vertAlign val="subscript"/>
        <sz val="11"/>
        <color indexed="8"/>
        <rFont val="Calibri"/>
        <family val="2"/>
      </rPr>
      <t>2</t>
    </r>
    <r>
      <rPr>
        <sz val="11"/>
        <color theme="1"/>
        <rFont val="Calibri"/>
        <family val="2"/>
        <scheme val="minor"/>
      </rPr>
      <t>e Emitted from Process</t>
    </r>
  </si>
  <si>
    <t>HFC-32</t>
  </si>
  <si>
    <t>WARNING: Please check all entries of the F-GHG entered to ensure consistency of CAS # and F-GHG Group</t>
  </si>
  <si>
    <r>
      <t>Table 2: Use this section to calculate CO</t>
    </r>
    <r>
      <rPr>
        <b/>
        <vertAlign val="subscript"/>
        <sz val="14"/>
        <color indexed="8"/>
        <rFont val="Calibri"/>
        <family val="2"/>
      </rPr>
      <t>2</t>
    </r>
    <r>
      <rPr>
        <b/>
        <sz val="14"/>
        <color indexed="8"/>
        <rFont val="Calibri"/>
        <family val="2"/>
      </rPr>
      <t xml:space="preserve">e for fluorinated GHGs that are not listed above. </t>
    </r>
  </si>
  <si>
    <r>
      <t xml:space="preserve">Enter the compound name and CAS # (if desired for later reference) and select the F-GHG group of which the compound is a member. Enter the quantity emitted from the process in metric tons.  Include all significant figures (including fractions of a metric ton). </t>
    </r>
    <r>
      <rPr>
        <b/>
        <sz val="11"/>
        <color indexed="10"/>
        <rFont val="Calibri"/>
        <family val="2"/>
      </rPr>
      <t>To ensure that you consistently identify and categorize F-GHGs emitted from multiple processes, we recommend copying the name, CAS #, and Fluorinated GHG group from the first process from which the F-GHG is emitted and pasting this information in Table 2 of every other process from which that F-GHG is emitted. This spreadsheet does not have the ability to correct inconsistencies in the identification and classification of the F-GHGs included in Table 2</t>
    </r>
  </si>
  <si>
    <t>Metric Tons CO2e Emitted from Process</t>
  </si>
  <si>
    <t>Name</t>
  </si>
  <si>
    <t>Count</t>
  </si>
  <si>
    <t>Unique?</t>
  </si>
  <si>
    <t>Unique ID</t>
  </si>
  <si>
    <t>ID #</t>
  </si>
  <si>
    <t>Other-FGHG</t>
  </si>
  <si>
    <t>Information for Process (2/10)</t>
  </si>
  <si>
    <t>Information for Process (3/10)</t>
  </si>
  <si>
    <t>Information for Process (4/10)</t>
  </si>
  <si>
    <t>Information for Process (5/10)</t>
  </si>
  <si>
    <t>Information for Process (6/10)</t>
  </si>
  <si>
    <t>Information for Process (7/10)</t>
  </si>
  <si>
    <t>Information for Process (8/10)</t>
  </si>
  <si>
    <t>Information for Process (9/10)</t>
  </si>
  <si>
    <t>Information for Process (10/10)</t>
  </si>
  <si>
    <t>F-GHG Group</t>
  </si>
  <si>
    <t>Saturated hydrofluorocarbons (HFCs) with 2 or fewer carbon-hydrogen bonds</t>
  </si>
  <si>
    <t>75-46-7</t>
  </si>
  <si>
    <t>HFC-23</t>
  </si>
  <si>
    <t>Facility-Level Emissions</t>
  </si>
  <si>
    <t>75-10-5</t>
  </si>
  <si>
    <r>
      <t>Greater Than or Equal to 1,000 mtCO</t>
    </r>
    <r>
      <rPr>
        <b/>
        <vertAlign val="subscript"/>
        <sz val="11"/>
        <color indexed="8"/>
        <rFont val="Calibri"/>
        <family val="2"/>
      </rPr>
      <t>2</t>
    </r>
    <r>
      <rPr>
        <b/>
        <sz val="11"/>
        <color indexed="8"/>
        <rFont val="Calibri"/>
        <family val="2"/>
      </rPr>
      <t>e</t>
    </r>
  </si>
  <si>
    <r>
      <t>Less than 1,000 mtCO</t>
    </r>
    <r>
      <rPr>
        <b/>
        <vertAlign val="subscript"/>
        <sz val="11"/>
        <color indexed="8"/>
        <rFont val="Calibri"/>
        <family val="2"/>
      </rPr>
      <t>2</t>
    </r>
    <r>
      <rPr>
        <b/>
        <sz val="11"/>
        <color indexed="8"/>
        <rFont val="Calibri"/>
        <family val="2"/>
      </rPr>
      <t>e</t>
    </r>
  </si>
  <si>
    <t>593-53-3</t>
  </si>
  <si>
    <t>HFC-41</t>
  </si>
  <si>
    <t>354-33-6</t>
  </si>
  <si>
    <t>HFC-125</t>
  </si>
  <si>
    <t>REPORTABLE EMISSIONS</t>
  </si>
  <si>
    <t>SUMIF table for F-GHG Group</t>
  </si>
  <si>
    <t>359-35-3</t>
  </si>
  <si>
    <t>HFC-134</t>
  </si>
  <si>
    <t>Less than 1,000 mtCO2e</t>
  </si>
  <si>
    <t>811-97-2</t>
  </si>
  <si>
    <t>HFC-134a</t>
  </si>
  <si>
    <t>F-GHG</t>
  </si>
  <si>
    <t>Metric Tons Emitted from All Processes</t>
  </si>
  <si>
    <r>
      <t>Metric tons CO</t>
    </r>
    <r>
      <rPr>
        <b/>
        <vertAlign val="subscript"/>
        <sz val="11"/>
        <color indexed="8"/>
        <rFont val="Calibri"/>
        <family val="2"/>
      </rPr>
      <t>2</t>
    </r>
    <r>
      <rPr>
        <b/>
        <sz val="11"/>
        <color indexed="8"/>
        <rFont val="Calibri"/>
        <family val="2"/>
      </rPr>
      <t>e Emitted from All Processes</t>
    </r>
  </si>
  <si>
    <t>430-66-0</t>
  </si>
  <si>
    <t>HFC-143</t>
  </si>
  <si>
    <t>420-46-2</t>
  </si>
  <si>
    <t>HFC-143a</t>
  </si>
  <si>
    <t>624-72-6</t>
  </si>
  <si>
    <t>HFC-152</t>
  </si>
  <si>
    <t>75-37-6</t>
  </si>
  <si>
    <t>HFC-152a</t>
  </si>
  <si>
    <t>353-36-6</t>
  </si>
  <si>
    <t>HFC-161</t>
  </si>
  <si>
    <t>431-89-0</t>
  </si>
  <si>
    <t>HFC-227ea</t>
  </si>
  <si>
    <t>677-56-5</t>
  </si>
  <si>
    <t>HFC-236cb</t>
  </si>
  <si>
    <t>431-63-0</t>
  </si>
  <si>
    <t>HFC-236ea</t>
  </si>
  <si>
    <t>690-39-1</t>
  </si>
  <si>
    <t>HFC-236fa</t>
  </si>
  <si>
    <t>679-86-7</t>
  </si>
  <si>
    <t>HFC-245ca</t>
  </si>
  <si>
    <t>460-73-1</t>
  </si>
  <si>
    <t>HFC-245fa</t>
  </si>
  <si>
    <t>406-58-6</t>
  </si>
  <si>
    <t>HFC-365mfc</t>
  </si>
  <si>
    <t>138495-42-8</t>
  </si>
  <si>
    <t>HFC-43-10mee</t>
  </si>
  <si>
    <t>2551-62-4</t>
  </si>
  <si>
    <t>Sulfur hexafluoride</t>
  </si>
  <si>
    <t>373-80-8</t>
  </si>
  <si>
    <t>Trifluoromethyl sulphur pentafluoride</t>
  </si>
  <si>
    <t>7783-54-2</t>
  </si>
  <si>
    <t>Nitrogen trifluoride</t>
  </si>
  <si>
    <t>75-73-0</t>
  </si>
  <si>
    <t>PFC-14 (Perfluoromethane)</t>
  </si>
  <si>
    <t>76-16-4</t>
  </si>
  <si>
    <t>PFC-116 (Perfluoroethane)</t>
  </si>
  <si>
    <t>76-19-7</t>
  </si>
  <si>
    <t>PFC-218 (Perfluoropropane)</t>
  </si>
  <si>
    <t>931-91-9</t>
  </si>
  <si>
    <t>Perfluorocyclopropane</t>
  </si>
  <si>
    <t>355-25-9</t>
  </si>
  <si>
    <t>PFC-3-1-10 (Perfluorobutane)</t>
  </si>
  <si>
    <t>115-25-3</t>
  </si>
  <si>
    <t>Perfluorocyclobutane</t>
  </si>
  <si>
    <t>678-26-2</t>
  </si>
  <si>
    <t>PFC-4-1-12 (Perfluoropentane)</t>
  </si>
  <si>
    <t>355-42-0</t>
  </si>
  <si>
    <t>PFC-5-1-14 (Perfluorohexane, FC 72)</t>
  </si>
  <si>
    <t>306-94-5</t>
  </si>
  <si>
    <t>PFC-9-1-18</t>
  </si>
  <si>
    <t>26675-46-7</t>
  </si>
  <si>
    <t>Isoflurane (HCFE-235da2)</t>
  </si>
  <si>
    <t>E1730133</t>
  </si>
  <si>
    <t>HFE-43-10pccc (H-Galden 1040x)</t>
  </si>
  <si>
    <t>Saturated hydrofluoroethers (HFEs) and hydrochlorofluoroethers (HCFEs) with 1 carbon-hydrogen bond</t>
  </si>
  <si>
    <t>3822-68-2</t>
  </si>
  <si>
    <t>HFE-125</t>
  </si>
  <si>
    <t>1691-17-4</t>
  </si>
  <si>
    <t>HFE-134</t>
  </si>
  <si>
    <t>421-14-7</t>
  </si>
  <si>
    <t>HFE-143a</t>
  </si>
  <si>
    <t>2356-62-9</t>
  </si>
  <si>
    <t>HFE-227ea</t>
  </si>
  <si>
    <t>78522-47-1</t>
  </si>
  <si>
    <t>HFE-236ca12 (HG-10)</t>
  </si>
  <si>
    <t>57041-67-5</t>
  </si>
  <si>
    <t>Desflurane (HFE-236ea2)</t>
  </si>
  <si>
    <t>20193-67-3</t>
  </si>
  <si>
    <t>HFE-236fa</t>
  </si>
  <si>
    <t>22410-44-2</t>
  </si>
  <si>
    <t>HFE-245cb2</t>
  </si>
  <si>
    <t>84011-15-4</t>
  </si>
  <si>
    <t>HFE-245fa1</t>
  </si>
  <si>
    <t>1885-48-9</t>
  </si>
  <si>
    <t>HFE-245fa2</t>
  </si>
  <si>
    <t>425-88-7</t>
  </si>
  <si>
    <t>HFE-254cb1</t>
  </si>
  <si>
    <t>460-43-5</t>
  </si>
  <si>
    <t>HFE-263fb2</t>
  </si>
  <si>
    <t>134769-21-4</t>
  </si>
  <si>
    <t>HFE-329mcc2</t>
  </si>
  <si>
    <t>156053-88-2</t>
  </si>
  <si>
    <t>HFE-338mcf2</t>
  </si>
  <si>
    <t>188690-78-0</t>
  </si>
  <si>
    <t>HFE-338pcc13 (HG-01)</t>
  </si>
  <si>
    <t>375-03-1</t>
  </si>
  <si>
    <t>HFE-347mcc3</t>
  </si>
  <si>
    <t>171182-95-9</t>
  </si>
  <si>
    <t>HFE-347mcf2</t>
  </si>
  <si>
    <t>406-78-0</t>
  </si>
  <si>
    <t>HFE-347pcf2</t>
  </si>
  <si>
    <t>382-34-3</t>
  </si>
  <si>
    <t>HFE-356mec3</t>
  </si>
  <si>
    <t>160620-20-2</t>
  </si>
  <si>
    <t>HFE-356pcc3</t>
  </si>
  <si>
    <t>50807-77-7</t>
  </si>
  <si>
    <t>HFE-356pcf2</t>
  </si>
  <si>
    <t>35042-99-0</t>
  </si>
  <si>
    <t>HFE-356pcf3</t>
  </si>
  <si>
    <t>378-16-5</t>
  </si>
  <si>
    <t>HFE-365mcf3</t>
  </si>
  <si>
    <t>512-51-6</t>
  </si>
  <si>
    <t>HFE-374pc2</t>
  </si>
  <si>
    <t>163702-07-6, 163702-08-7</t>
  </si>
  <si>
    <t>HFE-449sl, (HFE-7100) Isomer blend</t>
  </si>
  <si>
    <t>163702-05-4, 163702-06-5</t>
  </si>
  <si>
    <t>HFE-569sf2, (HFE-7200) Isomer blend</t>
  </si>
  <si>
    <t>28523-86-6</t>
  </si>
  <si>
    <t>Sevoflurane</t>
  </si>
  <si>
    <t>13171-18-1</t>
  </si>
  <si>
    <t>HFE-356mmz1</t>
  </si>
  <si>
    <t>26103-08-2</t>
  </si>
  <si>
    <t>HFE-338mmz1</t>
  </si>
  <si>
    <t>22052-84-2</t>
  </si>
  <si>
    <t>HFE-347mmy1</t>
  </si>
  <si>
    <t>920-66-1</t>
  </si>
  <si>
    <t>Bis(trifluoromethyl)-methanol</t>
  </si>
  <si>
    <t>422-05-9</t>
  </si>
  <si>
    <t>2,2,3,3,3-pentafluoropropanol</t>
  </si>
  <si>
    <t>69991-67-9 (b)</t>
  </si>
  <si>
    <t>PFPMIE (HT-70)</t>
  </si>
  <si>
    <t>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t>
  </si>
  <si>
    <t>756-13-8</t>
  </si>
  <si>
    <t>Novec 649/1230, FK 5-1-12, perfluoro(2-methyl-3-pentanone)</t>
  </si>
  <si>
    <t>5595-10-8</t>
  </si>
  <si>
    <t>(E)-HFC-1225ye</t>
  </si>
  <si>
    <t>5528-43-8</t>
  </si>
  <si>
    <t>(Z)-HFC-1225ye</t>
  </si>
  <si>
    <t>692-49-9</t>
  </si>
  <si>
    <t>(Z)-HFC-1336</t>
  </si>
  <si>
    <t>3330-15-2</t>
  </si>
  <si>
    <t>1,1,1,2,2,3,3-Heptafluoro-3-(1,2,2,2-tetrafluoroethoxy)-propane</t>
  </si>
  <si>
    <t>856766-70-6</t>
  </si>
  <si>
    <t>1,1,1,3,3,3-Hexafluoropropan-2-yl formate</t>
  </si>
  <si>
    <t>37031-31-5</t>
  </si>
  <si>
    <t>1,1,2,2-Tetrafluoro-1-(fluoromethoxy)ethane</t>
  </si>
  <si>
    <t>60598-17-6</t>
  </si>
  <si>
    <t>1,1,2,2-Tetrafluoro-3-methoxy-propane; Methyl 2,2,3,3-tetrafluoropropyl ether</t>
  </si>
  <si>
    <t>84011-06-3</t>
  </si>
  <si>
    <t>1,1,2-Trifluoro-2-(trifluoromethoxy)-ethane</t>
  </si>
  <si>
    <t>173350-38-4</t>
  </si>
  <si>
    <t>1,1,3,3,4,4,6,6,7,7,9,9,10,10,12,12,13,13,15,15-eicosafluoro-2,5,8,11,14-Pentaoxapentadecane</t>
  </si>
  <si>
    <t>1344118-13-3</t>
  </si>
  <si>
    <t>1,1-Difluoroethyl 2,2,2-trifluoroacetate</t>
  </si>
  <si>
    <t>1344118-11-1</t>
  </si>
  <si>
    <t>1,1-Difluoroethyl carbonofluoridate</t>
  </si>
  <si>
    <t>481631-19-0</t>
  </si>
  <si>
    <t>1,2,2,2-Tetrafluoroethyl formate</t>
  </si>
  <si>
    <t>22052-86-4</t>
  </si>
  <si>
    <t>1-Ethoxy-1,1,2,2,3,3,3-heptafluoropropane</t>
  </si>
  <si>
    <t>380-34-7</t>
  </si>
  <si>
    <t>1-Ethoxy-1,1,2,3,3,3-hexafluoropropane</t>
  </si>
  <si>
    <t>75-89-8</t>
  </si>
  <si>
    <t>2,2,2-Trifluoroethanol</t>
  </si>
  <si>
    <t>407-38-5</t>
  </si>
  <si>
    <t>2,2,2-Trifluoroethyl 2,2,2-trifluoroacetate</t>
  </si>
  <si>
    <t>32042-38-9</t>
  </si>
  <si>
    <t>2,2,2-Trifluoroethyl formate</t>
  </si>
  <si>
    <t>375-01-9</t>
  </si>
  <si>
    <t>2,2,3,3,4,4,4-Heptafluorobutan-1-ol</t>
  </si>
  <si>
    <t>76-37-9</t>
  </si>
  <si>
    <t>2,2,3,3-Tetrafluoro-1-propanol</t>
  </si>
  <si>
    <t>382-31-0</t>
  </si>
  <si>
    <t>2,2,3,4,4,4-Hexafluoro-1-butanol</t>
  </si>
  <si>
    <t>359-13-7</t>
  </si>
  <si>
    <t>2,2-Difluoroethanol</t>
  </si>
  <si>
    <t>151-67-7</t>
  </si>
  <si>
    <t>2-Bromo-2-chloro-1,1,1-trifluoroethane (Halon-2311 / Halothane)</t>
  </si>
  <si>
    <t>425-87-6</t>
  </si>
  <si>
    <t>2-Chloro-1,1,2-trifluoro-1-methoxyethane</t>
  </si>
  <si>
    <t>920979-28-8</t>
  </si>
  <si>
    <t>2-Ethoxy-3,3,4,4,5-pentafluorotetrahydro-2,5-bis[1,2,2,2-tetrafluoro-1-(trifluoromethyl)ethyl]-furan</t>
  </si>
  <si>
    <t>371-62-0</t>
  </si>
  <si>
    <t>2-Fluoroethanol</t>
  </si>
  <si>
    <t>460-40-2</t>
  </si>
  <si>
    <t>3,3,3-Trifluoro-propanal</t>
  </si>
  <si>
    <t>2240-88-2</t>
  </si>
  <si>
    <t>3,3,3-Trifluoropropan-1-ol</t>
  </si>
  <si>
    <t>1344118-09-7</t>
  </si>
  <si>
    <t>3,3,3-Trifluoropropyl formate</t>
  </si>
  <si>
    <t>185689-57-0</t>
  </si>
  <si>
    <t>3,3,4,4,5,5,6,6,7,7,7-Undecafluoroheptan-1-ol</t>
  </si>
  <si>
    <t>87017-97-8</t>
  </si>
  <si>
    <t>3,3,4,4,5,5,6,6,7,7,8,8,9,9,10,10,11,11,11-Nonadecafluoroundecan-1-ol</t>
  </si>
  <si>
    <t>755-02-2</t>
  </si>
  <si>
    <t>3,3,4,4,5,5,6,6,7,7,8,8,9,9,9-Pentadecafluorononan-1-ol</t>
  </si>
  <si>
    <t>461-18-7</t>
  </si>
  <si>
    <t>4,4,4-Trifluorobutan-1-ol</t>
  </si>
  <si>
    <t>19430-93-4</t>
  </si>
  <si>
    <t>Capstone 42-U</t>
  </si>
  <si>
    <t>25291-17-2</t>
  </si>
  <si>
    <t>Capstone 62-U</t>
  </si>
  <si>
    <t>21652-58-4</t>
  </si>
  <si>
    <t>Capstone 82-U</t>
  </si>
  <si>
    <t>75-61-6</t>
  </si>
  <si>
    <t>Dibromodifluoromethane (Halon 1202)</t>
  </si>
  <si>
    <t>461-63-2</t>
  </si>
  <si>
    <t>Difluoro(fluoromethoxy)methane</t>
  </si>
  <si>
    <t>359-15-9</t>
  </si>
  <si>
    <t>Difluoro(methoxy)methane</t>
  </si>
  <si>
    <t>2024-86-4</t>
  </si>
  <si>
    <t>Difluoromethyl 2,2,2-trifluoroacetate</t>
  </si>
  <si>
    <t>383-63-1</t>
  </si>
  <si>
    <t>Ethyl 2,2,2-trifluoroacetate</t>
  </si>
  <si>
    <t>462-51-1</t>
  </si>
  <si>
    <t>Fluoro(fluoromethoxy)methane</t>
  </si>
  <si>
    <t>460-22-0</t>
  </si>
  <si>
    <t>Fluoro(methoxy)methane</t>
  </si>
  <si>
    <t>406-90-6</t>
  </si>
  <si>
    <t>Fluoroxene</t>
  </si>
  <si>
    <t>13838-16-9</t>
  </si>
  <si>
    <t>HCFE-235ca2 (Enflurane)</t>
  </si>
  <si>
    <t>75-38-7</t>
  </si>
  <si>
    <t>HFC-1132a; VF2</t>
  </si>
  <si>
    <t>75-02-5</t>
  </si>
  <si>
    <t>HFC-1141; VF</t>
  </si>
  <si>
    <t>754-12-1</t>
  </si>
  <si>
    <t>HFC-1234yf; HFO-1234yf</t>
  </si>
  <si>
    <t>1645-83-6</t>
  </si>
  <si>
    <t>HFC-1234ze(E)</t>
  </si>
  <si>
    <t>29118-25-0</t>
  </si>
  <si>
    <t>HFC-1234ze(Z)</t>
  </si>
  <si>
    <t>677-21-4</t>
  </si>
  <si>
    <t>HFC-1243zf; TFP</t>
  </si>
  <si>
    <t>374-27-6</t>
  </si>
  <si>
    <t>HFC-1345zfc</t>
  </si>
  <si>
    <t>2252-84-8</t>
  </si>
  <si>
    <t>HFC-227ca</t>
  </si>
  <si>
    <t>1814-88-6</t>
  </si>
  <si>
    <t>HFC-245cb</t>
  </si>
  <si>
    <t>24270-66-4</t>
  </si>
  <si>
    <t>HFC-245ea</t>
  </si>
  <si>
    <t>431-31-2</t>
  </si>
  <si>
    <t>HFC-245eb</t>
  </si>
  <si>
    <t>421-07-8</t>
  </si>
  <si>
    <t>HFC-263fb</t>
  </si>
  <si>
    <t>420-45-1</t>
  </si>
  <si>
    <t>HFC-272ca</t>
  </si>
  <si>
    <t>375-17-7</t>
  </si>
  <si>
    <t>HFC-329p</t>
  </si>
  <si>
    <t>32778-11-3</t>
  </si>
  <si>
    <t>HFE-236ca</t>
  </si>
  <si>
    <t>690-22-2</t>
  </si>
  <si>
    <t>HFE-263m1; R-E-143a</t>
  </si>
  <si>
    <t>428454-68-6</t>
  </si>
  <si>
    <t>HFE-329me3</t>
  </si>
  <si>
    <t>333-36-8</t>
  </si>
  <si>
    <t>HFE-356mff2</t>
  </si>
  <si>
    <t>22052-81-9</t>
  </si>
  <si>
    <t>HFE-365mcf2</t>
  </si>
  <si>
    <t>73287-23-7</t>
  </si>
  <si>
    <t>HG'-01</t>
  </si>
  <si>
    <t>485399-46-0</t>
  </si>
  <si>
    <t>HG'-02</t>
  </si>
  <si>
    <t>485399-48-2</t>
  </si>
  <si>
    <t>HG'-03</t>
  </si>
  <si>
    <t>205367-61-9</t>
  </si>
  <si>
    <t>HG-02</t>
  </si>
  <si>
    <t>173350-37-3</t>
  </si>
  <si>
    <t>HG-03</t>
  </si>
  <si>
    <t>249932-25-0</t>
  </si>
  <si>
    <t>HG-20</t>
  </si>
  <si>
    <t>249932-26-1</t>
  </si>
  <si>
    <t>HG-21</t>
  </si>
  <si>
    <t>188690-77-9</t>
  </si>
  <si>
    <t>HG-30</t>
  </si>
  <si>
    <t>431-47-0</t>
  </si>
  <si>
    <t>Methyl 2,2,2-trifluoroacetate</t>
  </si>
  <si>
    <t>433-53-4</t>
  </si>
  <si>
    <t>Methyl 2,2-difluoroacetate</t>
  </si>
  <si>
    <t>1538-06-3</t>
  </si>
  <si>
    <t>Methyl carbonofluoridate</t>
  </si>
  <si>
    <t>559-40-0</t>
  </si>
  <si>
    <t>PFC C-1418</t>
  </si>
  <si>
    <t>116-14-3</t>
  </si>
  <si>
    <t>PFC-1114; TFE</t>
  </si>
  <si>
    <t>116-15-4</t>
  </si>
  <si>
    <t>PFC-1216; Dyneon HFP</t>
  </si>
  <si>
    <t>335-57-9</t>
  </si>
  <si>
    <t>PFC-6-1-12</t>
  </si>
  <si>
    <t>307-34-6</t>
  </si>
  <si>
    <t>PFC-7-1-18</t>
  </si>
  <si>
    <t>1187-93-5</t>
  </si>
  <si>
    <t>PMVE; HFE-216</t>
  </si>
  <si>
    <t>357-26-6</t>
  </si>
  <si>
    <t>Perfluorobut-1-ene</t>
  </si>
  <si>
    <t>360-89-4</t>
  </si>
  <si>
    <t>Perfluorobut-2-ene</t>
  </si>
  <si>
    <t>685-63-2</t>
  </si>
  <si>
    <t>Perfluorobuta-1,3-diene</t>
  </si>
  <si>
    <t>209597-28-4</t>
  </si>
  <si>
    <t>Perfluorobutyl acetate</t>
  </si>
  <si>
    <t>197218-56-7</t>
  </si>
  <si>
    <t>Perfluorobutyl formate</t>
  </si>
  <si>
    <t>60433-11-6</t>
  </si>
  <si>
    <t>Perfluorodecalin (cis)</t>
  </si>
  <si>
    <t>60433-12-7</t>
  </si>
  <si>
    <t>Perfluorodecalin (trans)</t>
  </si>
  <si>
    <t>343269-97-6</t>
  </si>
  <si>
    <t>Perfluoroethyl acetate</t>
  </si>
  <si>
    <t>313064-40-3</t>
  </si>
  <si>
    <t>Perfluoroethyl formate</t>
  </si>
  <si>
    <t>1344118-10-0</t>
  </si>
  <si>
    <t>Perfluoropropyl acetate</t>
  </si>
  <si>
    <t>271257-42-2</t>
  </si>
  <si>
    <t>Perfluoropropyl formate</t>
  </si>
  <si>
    <t>102687-65-0</t>
  </si>
  <si>
    <t>HCFC-1233zd(E)</t>
  </si>
  <si>
    <t>2261-01-0</t>
  </si>
  <si>
    <t>Trifluoro(fluoromethoxy)methane</t>
  </si>
  <si>
    <t>2314-97-8</t>
  </si>
  <si>
    <t>Trifluoroiodomethane</t>
  </si>
  <si>
    <t>74123-20-9</t>
  </si>
  <si>
    <t>Trifluoromethyl acetate</t>
  </si>
  <si>
    <t>85358-65-2</t>
  </si>
  <si>
    <t>Trifluoromethyl formate</t>
  </si>
  <si>
    <t>773-14-8</t>
  </si>
  <si>
    <t>Octafluorotetrahydrofuran</t>
  </si>
  <si>
    <t>338-84-1</t>
  </si>
  <si>
    <t>FC-70</t>
  </si>
  <si>
    <t>382-28-5</t>
  </si>
  <si>
    <t>FC-3284 (Perfluoromethylmorpholine)</t>
  </si>
  <si>
    <t>1093615-61-2</t>
  </si>
  <si>
    <t>FC-770 (Perfluoroisopropylmorpholine)</t>
  </si>
  <si>
    <t>338-83-0</t>
  </si>
  <si>
    <t>FC-3283/FC-8270 (Perfluorotripropylamine)</t>
  </si>
  <si>
    <t>306-91-2</t>
  </si>
  <si>
    <t>FC-5311 (Perfluoroperhydrophenanthrene)</t>
  </si>
  <si>
    <t>132182-92-4</t>
  </si>
  <si>
    <t>HFE-7300 (1,1,1,2,2,3,4,5,5,5-decafluoro-3-methoxy-4-trifluoromethyl-pentane)</t>
  </si>
  <si>
    <t>297730-93-9</t>
  </si>
  <si>
    <t>HFE-7500 (3-ethoxy-1,1,1,2,3,4,4,5,5,6,6,6-dodecafluoro-2-trifluoromethyl-hexane)</t>
  </si>
  <si>
    <t>69991-67-9 (a)</t>
  </si>
  <si>
    <t>HT-55</t>
  </si>
  <si>
    <t>69991-67-9 (c)</t>
  </si>
  <si>
    <t>HT-90</t>
  </si>
  <si>
    <t>69991-67-9 (d)</t>
  </si>
  <si>
    <t>HT-110</t>
  </si>
  <si>
    <t>69991-67-9 (e)</t>
  </si>
  <si>
    <t>HT-135</t>
  </si>
  <si>
    <t>69991-67-9 (f)</t>
  </si>
  <si>
    <t>HT-170</t>
  </si>
  <si>
    <t>69991-67-9 (g)</t>
  </si>
  <si>
    <t>DO2-TS</t>
  </si>
  <si>
    <t>69991-67-9 (h)</t>
  </si>
  <si>
    <t>HT-200</t>
  </si>
  <si>
    <t>69991-67-9 (i)</t>
  </si>
  <si>
    <t>HT-230</t>
  </si>
  <si>
    <t>69991-67-9 (m)</t>
  </si>
  <si>
    <t>LS-200</t>
  </si>
  <si>
    <t>69991-67-9 (n)</t>
  </si>
  <si>
    <t>LS-215</t>
  </si>
  <si>
    <t>69991-67-9 (j)</t>
  </si>
  <si>
    <t>LS-230</t>
  </si>
  <si>
    <t>69991-67-9 (k)</t>
  </si>
  <si>
    <t>HS-240</t>
  </si>
  <si>
    <t>69991-67-9 (l)</t>
  </si>
  <si>
    <t>HS-260</t>
  </si>
  <si>
    <t>69991-67-9 (o)</t>
  </si>
  <si>
    <t>D03</t>
  </si>
  <si>
    <t>69991-67-9 (p)</t>
  </si>
  <si>
    <t>HT-270</t>
  </si>
  <si>
    <t>161075-02-01 (a)</t>
  </si>
  <si>
    <t>Galden ZT-85</t>
  </si>
  <si>
    <t>161075-02-01 (b)</t>
  </si>
  <si>
    <t>Galden ZT-130</t>
  </si>
  <si>
    <t>161075-02-01 (c)</t>
  </si>
  <si>
    <t>Galden ZT-150</t>
  </si>
  <si>
    <t>10493-43-3</t>
  </si>
  <si>
    <t>Perfluoroethyl vinyl ether</t>
  </si>
  <si>
    <t>1623-05-8</t>
  </si>
  <si>
    <t>Perfluoropropyl vinyl ether</t>
  </si>
  <si>
    <t>3330-14-1</t>
  </si>
  <si>
    <t>2H-perfluoro(5-methyl-3,6-dioxanonane)</t>
  </si>
  <si>
    <t>335-05-7</t>
  </si>
  <si>
    <t>Trifluoromethanesulfonyl fluoride</t>
  </si>
  <si>
    <t>353-50-4</t>
  </si>
  <si>
    <t>Carbonic difluoride</t>
  </si>
  <si>
    <t>354-34-7</t>
  </si>
  <si>
    <t>Trifluoroacetyl fluoride</t>
  </si>
  <si>
    <t>358-21-4</t>
  </si>
  <si>
    <t>Perfluorodiethyl ether</t>
  </si>
  <si>
    <t>375-72-4</t>
  </si>
  <si>
    <t>Perfluorobutanesulfonyl fluoride</t>
  </si>
  <si>
    <t>422-61-7</t>
  </si>
  <si>
    <t>Perfluoropropionyl fluoride</t>
  </si>
  <si>
    <t>423-39-2</t>
  </si>
  <si>
    <t>Perfluorobutyliodide</t>
  </si>
  <si>
    <t>425-82-1</t>
  </si>
  <si>
    <t>Hexafluorooxetane</t>
  </si>
  <si>
    <t>428-59-1</t>
  </si>
  <si>
    <t>Hexafluoropropylene oxide</t>
  </si>
  <si>
    <t>63863-43-4</t>
  </si>
  <si>
    <t>Propanoic Acid, 3-[1-[Difluoro [ (Trifluoroethenyl oxy] Methyl]-1,2,2,2-Tetrafluoroethoxy] -2,2,3,3-Tetrafluoro-, Methyl Ester</t>
  </si>
  <si>
    <t>665-16-7</t>
  </si>
  <si>
    <t>Pentafluoro(trifluoromethoxy)-ethane</t>
  </si>
  <si>
    <t>69991-67-9 (q)</t>
  </si>
  <si>
    <t>Perfluorosolv PFS-2</t>
  </si>
  <si>
    <t>69991-67-9 (r)</t>
  </si>
  <si>
    <t>DET</t>
  </si>
  <si>
    <t>69991-67-9 (s)</t>
  </si>
  <si>
    <t>HT-80</t>
  </si>
  <si>
    <t>69991-67-9 (t)</t>
  </si>
  <si>
    <t>D05</t>
  </si>
  <si>
    <t>379-16-8</t>
  </si>
  <si>
    <t>Perfluoro(methylcyclopropane)</t>
  </si>
  <si>
    <t>692-50-2</t>
  </si>
  <si>
    <t>Hexafluoro-2-butyne</t>
  </si>
  <si>
    <t>21703-49-1</t>
  </si>
  <si>
    <t>1,1,1,3,3,5,5,7,7,9,9,11,11-tridecafluoro-2,4,6,8,10-pentaoxadodecan-12-oyl fluoride</t>
  </si>
  <si>
    <t>2062-98-8</t>
  </si>
  <si>
    <t>2,3,3,3-Tetrafluoro-2-(heptafluoropropoxy)propanoyl fluoride</t>
  </si>
  <si>
    <t>678-29-5</t>
  </si>
  <si>
    <t>C5F13N</t>
  </si>
  <si>
    <t>355-68-0</t>
  </si>
  <si>
    <t>Perfluorocyclohexane</t>
  </si>
  <si>
    <t>59426-77-6</t>
  </si>
  <si>
    <t>HEPTAFLUOROPROPYL TRIFLUOROMETHYL ETHER</t>
  </si>
  <si>
    <t>16090-14-5</t>
  </si>
  <si>
    <t>Perfluoro-2-(2-Fluorosulfonylethoxy) Propyl Vinyl Ether</t>
  </si>
  <si>
    <t>69991-67-9 (u)</t>
  </si>
  <si>
    <t>LS-240</t>
  </si>
  <si>
    <t>69991-67-9 (v)</t>
  </si>
  <si>
    <t>LS-260</t>
  </si>
  <si>
    <t>66711-86-2</t>
  </si>
  <si>
    <t>HFO-1336mzz(E)</t>
  </si>
  <si>
    <t>1630-78-0</t>
  </si>
  <si>
    <t>HFC-1132(E)</t>
  </si>
  <si>
    <t>359-70-6</t>
  </si>
  <si>
    <t>Perfluorotriethylamine</t>
  </si>
  <si>
    <t>311-89-7</t>
  </si>
  <si>
    <t>Perfluorotributylamine</t>
  </si>
  <si>
    <t>158389-18-5</t>
  </si>
  <si>
    <t>(4s,5s)-1,1,2,2,3,3,4,5-octafluorocyclopentane</t>
  </si>
  <si>
    <t>123768-18-3</t>
  </si>
  <si>
    <t>1,1,2,2,3,3-hexafluorocyclopentane</t>
  </si>
  <si>
    <t>15290-77-4</t>
  </si>
  <si>
    <t>1,1,2,2,3,3,4-heptafluorocyclopentane</t>
  </si>
  <si>
    <t>3832-15-3</t>
  </si>
  <si>
    <t>E-R316c</t>
  </si>
  <si>
    <t>3934-26-7</t>
  </si>
  <si>
    <t>Z-R316c</t>
  </si>
  <si>
    <t>99728-16-2</t>
  </si>
  <si>
    <t>HCFO-1233zd(Z)</t>
  </si>
  <si>
    <t>359-11-5</t>
  </si>
  <si>
    <t>HFO-1123</t>
  </si>
  <si>
    <t>14149-41-8</t>
  </si>
  <si>
    <t>HFO-1438ezy(E)</t>
  </si>
  <si>
    <t>355-08-8</t>
  </si>
  <si>
    <t>HFO-1447fz</t>
  </si>
  <si>
    <t>460-16-2</t>
  </si>
  <si>
    <t>(e)-1-chloro-2-fluoroethene</t>
  </si>
  <si>
    <t>382-10-5</t>
  </si>
  <si>
    <t>3,3,3-trifluoro-2-(trifluoromethyl)prop-1-ene</t>
  </si>
  <si>
    <t>598-88-9</t>
  </si>
  <si>
    <t>CFC-1112</t>
  </si>
  <si>
    <t>79-35-6</t>
  </si>
  <si>
    <t>CFC-1112a</t>
  </si>
  <si>
    <t>1708962-18-8, 1708962-19-9</t>
  </si>
  <si>
    <t>Methyl-perfluoroheptene-ethers</t>
  </si>
  <si>
    <t>433-28-3</t>
  </si>
  <si>
    <t>Ethenyl 2,2,2-trifluoroacetate</t>
  </si>
  <si>
    <t>383-67-5</t>
  </si>
  <si>
    <t>Prop-2-enyl 2,2,2-trifluoroacetate</t>
  </si>
  <si>
    <t>697-11-0</t>
  </si>
  <si>
    <t>Hexafluorocyclobutene</t>
  </si>
  <si>
    <t>1892-03-1</t>
  </si>
  <si>
    <t>1,3,3,4,4,5,5-heptafluorocyclopentene</t>
  </si>
  <si>
    <t>374-31-2</t>
  </si>
  <si>
    <t>1,3,3,4,4-pentafluorocyclobutene</t>
  </si>
  <si>
    <t>2714-38-7</t>
  </si>
  <si>
    <t>3,3,4,4-tetrafluorocyclobutene</t>
  </si>
  <si>
    <t>421-50-1</t>
  </si>
  <si>
    <t>1,1,1-trifluoropropan-2-one</t>
  </si>
  <si>
    <t>381-88-4</t>
  </si>
  <si>
    <t>1,1,1-trifluorobutan-2-one</t>
  </si>
  <si>
    <t>42532-60-5</t>
  </si>
  <si>
    <t>Heptafluoroisobutyronitrile</t>
  </si>
  <si>
    <t>16621-87-7</t>
  </si>
  <si>
    <t>2,2,3,3,4,4,5,5-Octafluorocyclopentanol</t>
  </si>
  <si>
    <t>N/A</t>
  </si>
  <si>
    <t>Other f-GHG chemical not listed</t>
  </si>
  <si>
    <t>Other F-GHG Summary</t>
  </si>
  <si>
    <t>Other F-GHG Name</t>
  </si>
  <si>
    <r>
      <t>Metric Tons CO</t>
    </r>
    <r>
      <rPr>
        <b/>
        <vertAlign val="subscript"/>
        <sz val="11"/>
        <color indexed="8"/>
        <rFont val="Calibri"/>
        <family val="2"/>
      </rPr>
      <t>2</t>
    </r>
    <r>
      <rPr>
        <b/>
        <sz val="11"/>
        <color indexed="8"/>
        <rFont val="Calibri"/>
        <family val="2"/>
      </rPr>
      <t>e Emitted from Process</t>
    </r>
  </si>
  <si>
    <t>Chemical formula</t>
  </si>
  <si>
    <t>Global warming potential (100 yr.)</t>
  </si>
  <si>
    <t>Default Global Warming Potential</t>
  </si>
  <si>
    <t>CHF3</t>
  </si>
  <si>
    <t>CH2F2</t>
  </si>
  <si>
    <t>CH3F</t>
  </si>
  <si>
    <t>C2HF5</t>
  </si>
  <si>
    <t>C2H2F4</t>
  </si>
  <si>
    <t>CH2FCF3</t>
  </si>
  <si>
    <t>C2H3F3</t>
  </si>
  <si>
    <t>CH2FCH2F</t>
  </si>
  <si>
    <t>CH3CHF2</t>
  </si>
  <si>
    <t>CH3CH2F</t>
  </si>
  <si>
    <t>C3HF7</t>
  </si>
  <si>
    <t>CH2FCF2CF3</t>
  </si>
  <si>
    <t>CHF2CHFCF3</t>
  </si>
  <si>
    <t>C3H2F6</t>
  </si>
  <si>
    <t>C3H3F5</t>
  </si>
  <si>
    <t>Production</t>
  </si>
  <si>
    <t>CHF2CH2CF3</t>
  </si>
  <si>
    <t>Transformation where no F-GHG reactant is produced at another facility</t>
  </si>
  <si>
    <t>CH3CF2CH2CF3</t>
  </si>
  <si>
    <t>Transformation where one or more F-GHG reactants are produced at another facility</t>
  </si>
  <si>
    <t>CF3CFHCFHCF2CF3</t>
  </si>
  <si>
    <t>SF6</t>
  </si>
  <si>
    <t>Process Characterization</t>
  </si>
  <si>
    <t>SF5CF3</t>
  </si>
  <si>
    <t>Reaction</t>
  </si>
  <si>
    <t>NF3</t>
  </si>
  <si>
    <t>Distillation</t>
  </si>
  <si>
    <t>CF4</t>
  </si>
  <si>
    <t>Packaging</t>
  </si>
  <si>
    <t>C2F6</t>
  </si>
  <si>
    <t>C3F8</t>
  </si>
  <si>
    <t>c-C3F6</t>
  </si>
  <si>
    <t>C4F10</t>
  </si>
  <si>
    <t>c-C4F8</t>
  </si>
  <si>
    <t>C5F12</t>
  </si>
  <si>
    <t>C6F14</t>
  </si>
  <si>
    <t>C10F18</t>
  </si>
  <si>
    <t>CHF2OCHClCF3</t>
  </si>
  <si>
    <t>CHF2OCF2OC2F4OCHF2</t>
  </si>
  <si>
    <t>CHF2OCF3</t>
  </si>
  <si>
    <t>CHF2OCHF2</t>
  </si>
  <si>
    <t>CH3OCF3</t>
  </si>
  <si>
    <t>CF3CHFOCF3</t>
  </si>
  <si>
    <t>CHF2OCF2OCHF2</t>
  </si>
  <si>
    <t>CHF2OCHFCF3</t>
  </si>
  <si>
    <t>CF3CH2OCF3</t>
  </si>
  <si>
    <t>CH3OCF2CF3</t>
  </si>
  <si>
    <t>CHF2CH2OCF3</t>
  </si>
  <si>
    <t>CHF2OCH2CF3</t>
  </si>
  <si>
    <t>CH3OCF2CHF2</t>
  </si>
  <si>
    <t>CF3CH2OCH3</t>
  </si>
  <si>
    <t>CF3CF2OCF2CHF2</t>
  </si>
  <si>
    <t>CF3CF2OCH2CF3</t>
  </si>
  <si>
    <t>CHF2OCF2CF2OCHF2</t>
  </si>
  <si>
    <t>CH3OCF2CF2CF3</t>
  </si>
  <si>
    <t>CF3CF2OCH2CHF2</t>
  </si>
  <si>
    <t>CHF2CF2OCH2CF3</t>
  </si>
  <si>
    <t>CH3OCF2CHFCF3</t>
  </si>
  <si>
    <t>CH3OCF2CF2CHF2</t>
  </si>
  <si>
    <t>CHF2CH2OCF2CHF2</t>
  </si>
  <si>
    <t>CHF2OCH2CF2CHF2</t>
  </si>
  <si>
    <t>CF3CF2CH2OCH3</t>
  </si>
  <si>
    <t>CH3CH2OCF2CHF2</t>
  </si>
  <si>
    <t>C4F9OCH3, (CF3)2CFCF2OCH3</t>
  </si>
  <si>
    <t>C4F9OC2H5, (CF3)2CFCF2OC2H5</t>
  </si>
  <si>
    <t>CH2FOCH(CF3)2</t>
  </si>
  <si>
    <t>(CF3)2CHOCH3</t>
  </si>
  <si>
    <t>CHF2OCH(CF3)2</t>
  </si>
  <si>
    <t>CH3OCF(CF3)2</t>
  </si>
  <si>
    <t>(CF3)2CHOH</t>
  </si>
  <si>
    <t>CF3CF2CH2OH</t>
  </si>
  <si>
    <t>CF3OCF(CF3)CF2OCF2OCF3</t>
  </si>
  <si>
    <t>C6F12O</t>
  </si>
  <si>
    <t>CF3CF=CHF(E)</t>
  </si>
  <si>
    <t>CF3CF=CHF(Z)</t>
  </si>
  <si>
    <t>CF3CH=CHCF3(Z)</t>
  </si>
  <si>
    <t>CF3CF2CF2OCHFCF3</t>
  </si>
  <si>
    <t>HCOOCH(CF3)2</t>
  </si>
  <si>
    <t>CH2FOCF2CF2H</t>
  </si>
  <si>
    <t>CHF2CF2CH2OCH3</t>
  </si>
  <si>
    <t>CHF2CHFOCF3</t>
  </si>
  <si>
    <t>HCF2O(CF2CF2O)4CF2H</t>
  </si>
  <si>
    <t>CF3COOCF2CH3</t>
  </si>
  <si>
    <t>FCOOCF2CH3</t>
  </si>
  <si>
    <t>HCOOCHFCF3</t>
  </si>
  <si>
    <t>CF3CF2CF2OCH2CH3</t>
  </si>
  <si>
    <t>CF3CHFCF2OCH2CH3</t>
  </si>
  <si>
    <t>CF3CH2OH</t>
  </si>
  <si>
    <t>CF3COOCH2CF3</t>
  </si>
  <si>
    <t>HCOOCH2CF3</t>
  </si>
  <si>
    <t>C3F7CH2OH</t>
  </si>
  <si>
    <t>CHF2CF2CH2OH</t>
  </si>
  <si>
    <t>CF3CHFCF2CH2OH</t>
  </si>
  <si>
    <t>CHF2CH2OH</t>
  </si>
  <si>
    <t>CHBrClCF3</t>
  </si>
  <si>
    <t>CH3OCF2CHFCl</t>
  </si>
  <si>
    <t>C12H5F19O2</t>
  </si>
  <si>
    <t>CH2FCH2OH</t>
  </si>
  <si>
    <t>CF3CH2CHO</t>
  </si>
  <si>
    <t>CF3CH2CH2OH</t>
  </si>
  <si>
    <t>HCOOCH2CH2CF3</t>
  </si>
  <si>
    <t>CF3(CF2)4CH2CH2OH</t>
  </si>
  <si>
    <t>CF3(CF2)8CH2CH2OH</t>
  </si>
  <si>
    <t>CF3(CF2)6CH2CH2OH</t>
  </si>
  <si>
    <t>CF3(CH2)2CH2OH</t>
  </si>
  <si>
    <t>C6H3F9, CF3(CF2)3CH=CH2</t>
  </si>
  <si>
    <t>C8H3F13, CF3(CF2)5CH=CH2</t>
  </si>
  <si>
    <t>C10H3F17, CF3(CF2)7CH=CH2</t>
  </si>
  <si>
    <t>CBr2F2</t>
  </si>
  <si>
    <t>CH2FOCHF2</t>
  </si>
  <si>
    <t>CH3OCHF2</t>
  </si>
  <si>
    <t>CF3COOCHF2</t>
  </si>
  <si>
    <t>CF3COOCH2CH3</t>
  </si>
  <si>
    <t>CH2FOCH2F</t>
  </si>
  <si>
    <t>CH3OCH2F</t>
  </si>
  <si>
    <t>CF3CH2OCH=CH2</t>
  </si>
  <si>
    <t>CHF2OCF2CHFCl</t>
  </si>
  <si>
    <t>C2H2F2 , CF2=CH2</t>
  </si>
  <si>
    <t>C2H3F, CH2=CHF</t>
  </si>
  <si>
    <t>C3H2F4; CF3CF=CH2</t>
  </si>
  <si>
    <t>C3H2F4; trans-CF3CH=CHF</t>
  </si>
  <si>
    <t>C3H2F4; cis-CF3CH=CHF; CF3CH=CHF</t>
  </si>
  <si>
    <t>C3H3F3 , CF3CH=CH2</t>
  </si>
  <si>
    <t>C2F5CH=CH2</t>
  </si>
  <si>
    <t>CF3CF2CHF2</t>
  </si>
  <si>
    <t>CF3CF2CH3</t>
  </si>
  <si>
    <t>CHF2CHFCHF2</t>
  </si>
  <si>
    <t>CH2FCHFCF3</t>
  </si>
  <si>
    <t>CH3CH2CF3</t>
  </si>
  <si>
    <t>CH3CF2CH3</t>
  </si>
  <si>
    <t>CHF2CF2CF2CF3</t>
  </si>
  <si>
    <t>CHF2OCF2CHF2</t>
  </si>
  <si>
    <t>CF3OCH2CH3</t>
  </si>
  <si>
    <t>CF3CFHCF2OCF3</t>
  </si>
  <si>
    <t>CF3CH2OCH2CF3</t>
  </si>
  <si>
    <t>CF3CF2OCH2CH3</t>
  </si>
  <si>
    <t>CH3OCF2CF2OCH3</t>
  </si>
  <si>
    <t>CH3O(CF2CF2O)2CH3</t>
  </si>
  <si>
    <t>CH3O(CF2CF2O)3CH3</t>
  </si>
  <si>
    <t>HF2C-(OCF2CF2)2-OCF2H</t>
  </si>
  <si>
    <t>HF2C-(OCF2CF2)3-OCF2H</t>
  </si>
  <si>
    <t>HF2C-(OCF2)2-OCF2H</t>
  </si>
  <si>
    <t>HF2C-OCF2CF2OCF2OCF2O-CF2H</t>
  </si>
  <si>
    <t>HF2C-(OCF2)3-OCF2H</t>
  </si>
  <si>
    <t>CF3COOCH3</t>
  </si>
  <si>
    <t>HCF2COOCH3</t>
  </si>
  <si>
    <t>FCOOCH3</t>
  </si>
  <si>
    <t>c-C5F8</t>
  </si>
  <si>
    <t>CF2=CF2; C2F4</t>
  </si>
  <si>
    <t>C3F6; CF3CF=CF2</t>
  </si>
  <si>
    <t>C7F16; CF3(CF2)5CF3</t>
  </si>
  <si>
    <t>C8F18; CF3(CF2)6CF3</t>
  </si>
  <si>
    <t>CF3OCF=CF2</t>
  </si>
  <si>
    <t>CF3CF2CF=CF2</t>
  </si>
  <si>
    <t>CF3CF=CFCF3</t>
  </si>
  <si>
    <t>CF2=CFCF=CF2</t>
  </si>
  <si>
    <t>CH3COOCF2CF2CF2CF3</t>
  </si>
  <si>
    <t>HCOOCF2CF2CF2CF3</t>
  </si>
  <si>
    <t>Z-C10F18</t>
  </si>
  <si>
    <t>E-C10F18</t>
  </si>
  <si>
    <t>CH3COOCF2CF3</t>
  </si>
  <si>
    <t>HCOOCF2CF3</t>
  </si>
  <si>
    <t>CH3COOCF2CF2CF3</t>
  </si>
  <si>
    <t>HCOOCF2CF2CF3</t>
  </si>
  <si>
    <t>C3H2ClF3; CHCl=CHCF3</t>
  </si>
  <si>
    <t>CH2FOCF3</t>
  </si>
  <si>
    <t>CF3I</t>
  </si>
  <si>
    <t>CH3COOCF3</t>
  </si>
  <si>
    <t>HCOOCF3</t>
  </si>
  <si>
    <t>c-C4F8O</t>
  </si>
  <si>
    <t>N(CF2CF2CF2CF2CF3)3</t>
  </si>
  <si>
    <t>C5F11NO</t>
  </si>
  <si>
    <t>C5F15NO</t>
  </si>
  <si>
    <t>N(CF2CF2CF3)3</t>
  </si>
  <si>
    <t>C14F24</t>
  </si>
  <si>
    <t>(CF3)2CFCFOC2H5CF2CF2CF3</t>
  </si>
  <si>
    <t>n-C3F7CFOC2H5CF(CF3)2</t>
  </si>
  <si>
    <t>CF3(OCFCF3CF2)n-(OCF2)m-OCF3</t>
  </si>
  <si>
    <t>NA</t>
  </si>
  <si>
    <t>HCF2OCF2OCF2CF2OCF2H</t>
  </si>
  <si>
    <t>C4F8O</t>
  </si>
  <si>
    <t>C5F10O</t>
  </si>
  <si>
    <t>C8HF17O2</t>
  </si>
  <si>
    <t>CF3SO2F</t>
  </si>
  <si>
    <t>COF2</t>
  </si>
  <si>
    <t>C2F4O</t>
  </si>
  <si>
    <t>C4F10O</t>
  </si>
  <si>
    <t>CF3(CF2)3SO2F</t>
  </si>
  <si>
    <t>C3F6O</t>
  </si>
  <si>
    <t>C4F9I</t>
  </si>
  <si>
    <t>C9 H3 F13 O4</t>
  </si>
  <si>
    <t>C3F8O</t>
  </si>
  <si>
    <t>C4F8</t>
  </si>
  <si>
    <t>C4F6</t>
  </si>
  <si>
    <t>C7F14O6</t>
  </si>
  <si>
    <t>C6F12O2</t>
  </si>
  <si>
    <t>C6F12</t>
  </si>
  <si>
    <t>C7F14O4S</t>
  </si>
  <si>
    <t>(E)-CF3CH=CHCF3</t>
  </si>
  <si>
    <t>C2H2F2</t>
  </si>
  <si>
    <t>N(C2F5)3</t>
  </si>
  <si>
    <t>N(CF2CF2CF2CF3)3</t>
  </si>
  <si>
    <t>trans-cyc (-CF2CF2CF2CHFCHF-)</t>
  </si>
  <si>
    <t>cyc (-CF2CF2CF2CH2CH2-)</t>
  </si>
  <si>
    <t>cyc (-CF2CF2CF2CHFCH2-)</t>
  </si>
  <si>
    <t>trans-cyc (-CClFCF2CF2CClF-)</t>
  </si>
  <si>
    <t>cis-cyc (-CClFCF2CF2CClF-)</t>
  </si>
  <si>
    <t>(Z)-CF3CH=CHCl</t>
  </si>
  <si>
    <t>CHF=CF2</t>
  </si>
  <si>
    <t>(E)-(CF3)2CFCH=CHF</t>
  </si>
  <si>
    <t>CF3(CF2)2CH=CH2</t>
  </si>
  <si>
    <t>(E)-CHCl=CHF</t>
  </si>
  <si>
    <t>(CF3)2C=CH2</t>
  </si>
  <si>
    <t>CClF=CClF</t>
  </si>
  <si>
    <t>CCl2=CF2</t>
  </si>
  <si>
    <t>CH3OC7F13</t>
  </si>
  <si>
    <t>CF3COOCH=CH2</t>
  </si>
  <si>
    <t>CF3COOCH2CH=CH2</t>
  </si>
  <si>
    <t>cyc (-CF=CFCF2CF2-)</t>
  </si>
  <si>
    <t>cyc (-CF2CF2CF2CF=CH-)</t>
  </si>
  <si>
    <t>cyc (-CH=CFCF2CF2-)</t>
  </si>
  <si>
    <t>cyc (-CH=CHCF2CF2-)</t>
  </si>
  <si>
    <t>CF3COCH3</t>
  </si>
  <si>
    <t>CF3COCH2CH3</t>
  </si>
  <si>
    <t>(CF3)2CFCN</t>
  </si>
  <si>
    <t>cyc (-(CF2)4CH(OH)-)</t>
  </si>
  <si>
    <t/>
  </si>
  <si>
    <t>Cyclic forms of the following: unsaturated PFCs, unsaturated HFCs, unsaturated CFCs, unsaturated HCFCs, unsaturated BFCs, unsaturated BCFCs, unsaturated HBFCs, unsaturated HBCFCs, unsaturated halogenated ethers, and unsaturated halogenated esters</t>
  </si>
  <si>
    <t>Fluorinated aldehydes, fluorinated ketones, and non-cyclic/unsatured forms of the following: PFCs, HFCs, CFCs, HCFCs, BFCs, BCFCs, HBFCs, HBCFCs, halogenated ethers and halogenated esters; GWP = 1</t>
  </si>
  <si>
    <r>
      <t>Fluorinated GHG Group</t>
    </r>
    <r>
      <rPr>
        <b/>
        <vertAlign val="superscript"/>
        <sz val="11"/>
        <color indexed="8"/>
        <rFont val="Arial"/>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</si>
</sst>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1"/>
      <color theme="1"/>
      <name val="Arial"/>
      <family val="2"/>
    </font>
    <font>
      <b/>
      <sz val="11"/>
      <color indexed="8"/>
      <name val="Calibri"/>
      <family val="2"/>
    </font>
    <font>
      <b/>
      <u/>
      <sz val="11"/>
      <color indexed="8"/>
      <name val="Calibri"/>
      <family val="2"/>
    </font>
    <font>
      <b/>
      <sz val="14"/>
      <color indexed="8"/>
      <name val="Calibri"/>
      <family val="2"/>
    </font>
    <font>
      <vertAlign val="subscript"/>
      <sz val="11"/>
      <color indexed="8"/>
      <name val="Calibri"/>
      <family val="2"/>
    </font>
    <font>
      <b/>
      <vertAlign val="subscript"/>
      <sz val="14"/>
      <color indexed="8"/>
      <name val="Calibri"/>
      <family val="2"/>
    </font>
    <font>
      <b/>
      <vertAlign val="subscript"/>
      <sz val="11"/>
      <color indexed="8"/>
      <name val="Calibri"/>
      <family val="2"/>
    </font>
    <font>
      <b/>
      <sz val="11"/>
      <color indexed="1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b/>
      <sz val="14"/>
      <color theme="1"/>
      <name val="Calibri"/>
      <family val="2"/>
      <scheme val="minor"/>
    </font>
    <font>
      <sz val="10"/>
      <color theme="1"/>
      <name val="Arial"/>
      <family val="2"/>
    </font>
    <font>
      <b/>
      <sz val="11"/>
      <color rgb="FFFF0000"/>
      <name val="Calibri"/>
      <family val="2"/>
      <scheme val="minor"/>
    </font>
    <font>
      <b/>
      <sz val="11"/>
      <color rgb="FFFF0000"/>
      <name val="Arial"/>
      <family val="2"/>
    </font>
    <font>
      <b/>
      <sz val="11"/>
      <color theme="1"/>
      <name val="Arial"/>
      <family val="2"/>
    </font>
    <font>
      <sz val="10"/>
      <name val="Arial"/>
      <family val="2"/>
    </font>
    <font>
      <b/>
      <vertAlign val="superscript"/>
      <sz val="11"/>
      <color indexed="8"/>
      <name val="Arial"/>
      <family val="2"/>
    </font>
    <font>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s>
  <cellStyleXfs count="3">
    <xf numFmtId="0" fontId="0" fillId="0" borderId="0"/>
    <xf numFmtId="43" fontId="9" fillId="0" borderId="0" applyFont="0" applyFill="0" applyBorder="0" applyAlignment="0" applyProtection="0"/>
    <xf numFmtId="0" fontId="19" fillId="0" borderId="0"/>
  </cellStyleXfs>
  <cellXfs count="156">
    <xf numFmtId="0" fontId="0" fillId="0" borderId="0" xfId="0"/>
    <xf numFmtId="0" fontId="0" fillId="0" borderId="0" xfId="0" applyProtection="1"/>
    <xf numFmtId="0" fontId="0" fillId="0" borderId="0" xfId="0" applyBorder="1" applyProtection="1"/>
    <xf numFmtId="0" fontId="0" fillId="3" borderId="2" xfId="0" applyFill="1" applyBorder="1" applyProtection="1">
      <protection locked="0"/>
    </xf>
    <xf numFmtId="0" fontId="0" fillId="3" borderId="1" xfId="0" applyFill="1" applyBorder="1" applyProtection="1">
      <protection locked="0"/>
    </xf>
    <xf numFmtId="0" fontId="0" fillId="4" borderId="1" xfId="0" applyFill="1" applyBorder="1" applyProtection="1"/>
    <xf numFmtId="0" fontId="0" fillId="4" borderId="1" xfId="0" applyFont="1" applyFill="1" applyBorder="1" applyProtection="1"/>
    <xf numFmtId="43" fontId="9" fillId="4" borderId="1" xfId="1" applyFont="1" applyFill="1" applyBorder="1" applyProtection="1"/>
    <xf numFmtId="0" fontId="11" fillId="0" borderId="0" xfId="0" applyFont="1" applyBorder="1" applyAlignment="1" applyProtection="1">
      <alignment horizontal="left" vertical="top"/>
    </xf>
    <xf numFmtId="0" fontId="14" fillId="0" borderId="0" xfId="0" applyFont="1" applyAlignment="1" applyProtection="1">
      <alignment horizontal="left"/>
    </xf>
    <xf numFmtId="0" fontId="0" fillId="4" borderId="1" xfId="0" applyFont="1" applyFill="1" applyBorder="1" applyAlignment="1" applyProtection="1">
      <alignment wrapText="1"/>
    </xf>
    <xf numFmtId="0" fontId="11" fillId="0" borderId="0" xfId="0" applyFont="1" applyFill="1" applyBorder="1" applyProtection="1"/>
    <xf numFmtId="0" fontId="0" fillId="0" borderId="0" xfId="0" applyFill="1" applyBorder="1" applyAlignment="1" applyProtection="1">
      <alignment horizontal="left" vertical="top"/>
    </xf>
    <xf numFmtId="0" fontId="14" fillId="0" borderId="3" xfId="0" applyFont="1" applyFill="1" applyBorder="1" applyProtection="1"/>
    <xf numFmtId="0" fontId="0" fillId="0" borderId="4" xfId="0" applyFill="1" applyBorder="1" applyAlignment="1" applyProtection="1">
      <alignment horizontal="left" vertical="top"/>
    </xf>
    <xf numFmtId="0" fontId="0" fillId="0" borderId="4" xfId="0" applyBorder="1" applyProtection="1"/>
    <xf numFmtId="0" fontId="14" fillId="0" borderId="5" xfId="0" applyFont="1" applyFill="1" applyBorder="1" applyProtection="1"/>
    <xf numFmtId="0" fontId="0" fillId="4" borderId="2" xfId="0" applyFont="1" applyFill="1" applyBorder="1" applyProtection="1"/>
    <xf numFmtId="0" fontId="0" fillId="4" borderId="2" xfId="0" applyFont="1" applyFill="1" applyBorder="1" applyAlignment="1" applyProtection="1">
      <alignment wrapText="1"/>
    </xf>
    <xf numFmtId="0" fontId="0" fillId="0" borderId="5" xfId="0" applyBorder="1" applyProtection="1"/>
    <xf numFmtId="0" fontId="13" fillId="4" borderId="35" xfId="0" applyFont="1" applyFill="1" applyBorder="1" applyAlignment="1" applyProtection="1">
      <alignment horizontal="left" wrapText="1"/>
    </xf>
    <xf numFmtId="43" fontId="0" fillId="0" borderId="0" xfId="0" applyNumberFormat="1" applyBorder="1" applyProtection="1"/>
    <xf numFmtId="0" fontId="13" fillId="4" borderId="36" xfId="0" applyFont="1" applyFill="1" applyBorder="1" applyAlignment="1" applyProtection="1">
      <alignment horizontal="left" wrapText="1"/>
    </xf>
    <xf numFmtId="0" fontId="13" fillId="0" borderId="0" xfId="0" applyFont="1" applyBorder="1" applyAlignment="1" applyProtection="1">
      <alignment horizontal="left" wrapText="1"/>
    </xf>
    <xf numFmtId="0" fontId="14" fillId="0" borderId="5" xfId="0" applyFont="1" applyBorder="1" applyProtection="1"/>
    <xf numFmtId="0" fontId="0" fillId="0" borderId="6" xfId="0" applyBorder="1" applyProtection="1"/>
    <xf numFmtId="0" fontId="0" fillId="0" borderId="7" xfId="0" applyBorder="1" applyProtection="1"/>
    <xf numFmtId="0" fontId="0" fillId="4" borderId="1" xfId="0" applyFill="1" applyBorder="1" applyAlignment="1" applyProtection="1">
      <alignment wrapText="1"/>
    </xf>
    <xf numFmtId="43" fontId="9" fillId="4" borderId="1" xfId="1" applyNumberFormat="1" applyFont="1" applyFill="1" applyBorder="1" applyProtection="1"/>
    <xf numFmtId="0" fontId="0" fillId="0" borderId="8" xfId="0" applyBorder="1" applyProtection="1"/>
    <xf numFmtId="4" fontId="0" fillId="0" borderId="9" xfId="0" applyNumberFormat="1" applyBorder="1" applyProtection="1"/>
    <xf numFmtId="0" fontId="0" fillId="0" borderId="0" xfId="0" applyBorder="1"/>
    <xf numFmtId="0" fontId="0" fillId="0" borderId="10" xfId="0" applyBorder="1" applyProtection="1"/>
    <xf numFmtId="0" fontId="0" fillId="0" borderId="11" xfId="0" applyBorder="1"/>
    <xf numFmtId="4" fontId="0" fillId="0" borderId="12" xfId="0" applyNumberFormat="1" applyBorder="1" applyProtection="1"/>
    <xf numFmtId="0" fontId="0" fillId="0" borderId="1" xfId="0" applyBorder="1" applyAlignment="1">
      <alignment wrapText="1"/>
    </xf>
    <xf numFmtId="0" fontId="0" fillId="0" borderId="1" xfId="0" applyBorder="1"/>
    <xf numFmtId="0" fontId="0" fillId="0" borderId="13" xfId="0" applyFill="1" applyBorder="1" applyProtection="1"/>
    <xf numFmtId="0" fontId="0" fillId="0" borderId="14" xfId="0" applyFill="1" applyBorder="1" applyProtection="1"/>
    <xf numFmtId="0" fontId="0" fillId="0" borderId="14" xfId="0" applyBorder="1" applyProtection="1"/>
    <xf numFmtId="0" fontId="0" fillId="0" borderId="14" xfId="0" applyBorder="1" applyAlignment="1">
      <alignment wrapText="1"/>
    </xf>
    <xf numFmtId="0" fontId="0" fillId="0" borderId="15" xfId="0" applyBorder="1" applyAlignment="1">
      <alignment wrapText="1"/>
    </xf>
    <xf numFmtId="0" fontId="0" fillId="0" borderId="15" xfId="0" applyBorder="1" applyProtection="1"/>
    <xf numFmtId="0" fontId="0" fillId="0" borderId="9" xfId="0" applyBorder="1" applyProtection="1"/>
    <xf numFmtId="0" fontId="0" fillId="0" borderId="12" xfId="0" applyBorder="1" applyProtection="1"/>
    <xf numFmtId="43" fontId="0" fillId="0" borderId="1" xfId="0" applyNumberFormat="1" applyBorder="1"/>
    <xf numFmtId="0" fontId="0" fillId="0" borderId="8" xfId="0" applyBorder="1"/>
    <xf numFmtId="0" fontId="0" fillId="0" borderId="9" xfId="0" applyBorder="1"/>
    <xf numFmtId="0" fontId="0" fillId="0" borderId="10" xfId="0" applyBorder="1"/>
    <xf numFmtId="0" fontId="0" fillId="0" borderId="13" xfId="0" applyBorder="1" applyProtection="1"/>
    <xf numFmtId="164" fontId="0" fillId="0" borderId="0" xfId="0" applyNumberFormat="1" applyBorder="1" applyProtection="1"/>
    <xf numFmtId="4" fontId="0" fillId="0" borderId="1" xfId="0" applyNumberFormat="1" applyBorder="1"/>
    <xf numFmtId="0" fontId="11" fillId="4" borderId="1" xfId="0" applyFont="1" applyFill="1" applyBorder="1" applyAlignment="1" applyProtection="1">
      <alignment horizontal="center"/>
    </xf>
    <xf numFmtId="0" fontId="11" fillId="4" borderId="1" xfId="0" applyFont="1" applyFill="1" applyBorder="1" applyAlignment="1">
      <alignment horizontal="center" wrapText="1"/>
    </xf>
    <xf numFmtId="0" fontId="11" fillId="4" borderId="1" xfId="0" applyFont="1" applyFill="1" applyBorder="1" applyAlignment="1" applyProtection="1">
      <alignment horizontal="center" wrapText="1"/>
    </xf>
    <xf numFmtId="0" fontId="0" fillId="0" borderId="1" xfId="0" applyBorder="1" applyAlignment="1">
      <alignment horizontal="center"/>
    </xf>
    <xf numFmtId="4" fontId="0" fillId="0" borderId="1" xfId="0" applyNumberFormat="1" applyBorder="1" applyAlignment="1" applyProtection="1">
      <alignment wrapText="1"/>
    </xf>
    <xf numFmtId="0" fontId="0" fillId="0" borderId="1" xfId="0" applyBorder="1" applyAlignment="1" applyProtection="1">
      <alignment wrapText="1"/>
    </xf>
    <xf numFmtId="0" fontId="10" fillId="0" borderId="0" xfId="0" applyFont="1" applyBorder="1" applyAlignment="1" applyProtection="1">
      <alignment horizontal="left" vertical="top" wrapText="1"/>
    </xf>
    <xf numFmtId="14" fontId="10" fillId="0" borderId="0" xfId="0" applyNumberFormat="1" applyFont="1" applyBorder="1" applyAlignment="1" applyProtection="1">
      <alignment horizontal="left" vertical="top"/>
    </xf>
    <xf numFmtId="0" fontId="0" fillId="0" borderId="0" xfId="0" applyAlignment="1" applyProtection="1">
      <alignment horizontal="right"/>
    </xf>
    <xf numFmtId="3" fontId="0" fillId="0" borderId="1" xfId="0" applyNumberFormat="1" applyFont="1" applyBorder="1" applyAlignment="1">
      <alignment vertical="center"/>
    </xf>
    <xf numFmtId="3" fontId="0" fillId="0" borderId="1" xfId="0" applyNumberFormat="1" applyBorder="1" applyAlignment="1">
      <alignment wrapText="1"/>
    </xf>
    <xf numFmtId="0" fontId="0" fillId="0" borderId="0" xfId="0" applyAlignment="1">
      <alignment wrapText="1"/>
    </xf>
    <xf numFmtId="0" fontId="11" fillId="4" borderId="1" xfId="0" applyFont="1" applyFill="1" applyBorder="1" applyAlignment="1">
      <alignment wrapText="1"/>
    </xf>
    <xf numFmtId="0" fontId="11" fillId="0" borderId="0" xfId="0" applyFont="1" applyBorder="1" applyAlignment="1"/>
    <xf numFmtId="2" fontId="0" fillId="0" borderId="1" xfId="0" applyNumberFormat="1" applyBorder="1"/>
    <xf numFmtId="0" fontId="11" fillId="4" borderId="13" xfId="0" applyFont="1" applyFill="1" applyBorder="1"/>
    <xf numFmtId="0" fontId="11" fillId="0" borderId="16" xfId="0" applyFont="1" applyBorder="1" applyAlignment="1">
      <alignment horizontal="center"/>
    </xf>
    <xf numFmtId="0" fontId="0" fillId="0" borderId="17" xfId="0" applyBorder="1"/>
    <xf numFmtId="0" fontId="11" fillId="4" borderId="18" xfId="0" applyFont="1" applyFill="1" applyBorder="1" applyAlignment="1" applyProtection="1">
      <alignment horizontal="center" wrapText="1"/>
    </xf>
    <xf numFmtId="3" fontId="0" fillId="0" borderId="18" xfId="0" applyNumberFormat="1" applyBorder="1"/>
    <xf numFmtId="3" fontId="0" fillId="0" borderId="19" xfId="0" applyNumberFormat="1" applyBorder="1"/>
    <xf numFmtId="0" fontId="11" fillId="4" borderId="13" xfId="0" applyFont="1" applyFill="1" applyBorder="1" applyAlignment="1">
      <alignment wrapText="1"/>
    </xf>
    <xf numFmtId="0" fontId="11" fillId="4" borderId="15" xfId="0" applyFont="1" applyFill="1" applyBorder="1" applyAlignment="1" applyProtection="1">
      <alignment horizontal="center" wrapText="1"/>
    </xf>
    <xf numFmtId="0" fontId="0" fillId="0" borderId="7" xfId="0" applyBorder="1"/>
    <xf numFmtId="4" fontId="0" fillId="0" borderId="15" xfId="0" applyNumberFormat="1" applyBorder="1"/>
    <xf numFmtId="0" fontId="0" fillId="3" borderId="1" xfId="0" applyFill="1" applyBorder="1" applyAlignment="1" applyProtection="1">
      <alignment wrapText="1"/>
      <protection locked="0"/>
    </xf>
    <xf numFmtId="0" fontId="0" fillId="0" borderId="13" xfId="0" applyBorder="1" applyAlignment="1">
      <alignment wrapText="1"/>
    </xf>
    <xf numFmtId="0" fontId="11" fillId="4" borderId="13" xfId="0" applyFont="1" applyFill="1" applyBorder="1" applyAlignment="1" applyProtection="1">
      <alignment horizontal="center" wrapText="1"/>
    </xf>
    <xf numFmtId="3" fontId="0" fillId="0" borderId="13" xfId="0" applyNumberFormat="1" applyBorder="1"/>
    <xf numFmtId="2" fontId="0" fillId="0" borderId="18" xfId="0" applyNumberFormat="1" applyBorder="1"/>
    <xf numFmtId="2" fontId="0" fillId="0" borderId="19" xfId="0" applyNumberFormat="1" applyBorder="1"/>
    <xf numFmtId="0" fontId="0" fillId="0" borderId="20" xfId="0" applyFill="1" applyBorder="1"/>
    <xf numFmtId="0" fontId="12" fillId="0" borderId="0" xfId="0" applyFont="1" applyProtection="1"/>
    <xf numFmtId="14" fontId="12" fillId="0" borderId="0" xfId="0" applyNumberFormat="1" applyFont="1" applyProtection="1"/>
    <xf numFmtId="0" fontId="12" fillId="0" borderId="21" xfId="0" applyFont="1" applyBorder="1" applyProtection="1"/>
    <xf numFmtId="0" fontId="12" fillId="0" borderId="22" xfId="0" applyFont="1" applyBorder="1" applyProtection="1"/>
    <xf numFmtId="43" fontId="12" fillId="0" borderId="22" xfId="0" applyNumberFormat="1" applyFont="1" applyBorder="1" applyProtection="1"/>
    <xf numFmtId="0" fontId="12" fillId="0" borderId="23" xfId="0" applyFont="1" applyBorder="1" applyProtection="1"/>
    <xf numFmtId="164" fontId="12" fillId="0" borderId="22" xfId="0" applyNumberFormat="1" applyFont="1" applyBorder="1" applyProtection="1"/>
    <xf numFmtId="0" fontId="15" fillId="0" borderId="1" xfId="0" applyFont="1" applyBorder="1"/>
    <xf numFmtId="0" fontId="15" fillId="0" borderId="1" xfId="0" applyFont="1" applyBorder="1" applyAlignment="1">
      <alignment wrapText="1"/>
    </xf>
    <xf numFmtId="4" fontId="0" fillId="0" borderId="0" xfId="0" applyNumberFormat="1" applyBorder="1"/>
    <xf numFmtId="0" fontId="0" fillId="0" borderId="0" xfId="0" applyBorder="1" applyAlignment="1">
      <alignment horizontal="center"/>
    </xf>
    <xf numFmtId="0" fontId="0" fillId="0" borderId="0" xfId="0" applyBorder="1" applyAlignment="1">
      <alignment wrapText="1"/>
    </xf>
    <xf numFmtId="3" fontId="0" fillId="0" borderId="0" xfId="0" applyNumberFormat="1" applyBorder="1"/>
    <xf numFmtId="2" fontId="0" fillId="0" borderId="0" xfId="0" applyNumberFormat="1" applyBorder="1"/>
    <xf numFmtId="0" fontId="0" fillId="0" borderId="15" xfId="0" applyBorder="1" applyAlignment="1">
      <alignment horizontal="center"/>
    </xf>
    <xf numFmtId="0" fontId="14" fillId="0" borderId="0" xfId="0" applyFont="1" applyBorder="1" applyAlignment="1" applyProtection="1">
      <alignment horizontal="left" wrapText="1"/>
    </xf>
    <xf numFmtId="0" fontId="11" fillId="0" borderId="0" xfId="0" applyFont="1" applyBorder="1" applyAlignment="1">
      <alignment horizontal="center"/>
    </xf>
    <xf numFmtId="0" fontId="1" fillId="0" borderId="0" xfId="0" applyFont="1"/>
    <xf numFmtId="0" fontId="18" fillId="2" borderId="1" xfId="0" applyFont="1" applyFill="1" applyBorder="1" applyAlignment="1">
      <alignment horizontal="center"/>
    </xf>
    <xf numFmtId="0" fontId="18" fillId="2" borderId="1" xfId="0" applyFont="1" applyFill="1" applyBorder="1" applyAlignment="1">
      <alignment horizontal="center" wrapText="1"/>
    </xf>
    <xf numFmtId="0" fontId="18" fillId="2" borderId="1" xfId="0" applyFont="1" applyFill="1" applyBorder="1"/>
    <xf numFmtId="0" fontId="1" fillId="0" borderId="1" xfId="0" applyFont="1" applyBorder="1"/>
    <xf numFmtId="0" fontId="1" fillId="0" borderId="1" xfId="0" applyFont="1" applyBorder="1" applyAlignment="1">
      <alignment horizontal="left" wrapText="1"/>
    </xf>
    <xf numFmtId="0" fontId="18" fillId="0" borderId="31" xfId="0" applyFont="1" applyBorder="1" applyAlignment="1">
      <alignment vertical="center" wrapText="1"/>
    </xf>
    <xf numFmtId="0" fontId="18" fillId="0" borderId="32" xfId="0" applyFont="1" applyBorder="1" applyAlignment="1">
      <alignment horizontal="center" vertical="center" wrapText="1"/>
    </xf>
    <xf numFmtId="0" fontId="1" fillId="0" borderId="1" xfId="0" applyFont="1" applyBorder="1" applyAlignment="1">
      <alignment wrapText="1"/>
    </xf>
    <xf numFmtId="0" fontId="1" fillId="0" borderId="33" xfId="0" applyFont="1" applyBorder="1" applyAlignment="1">
      <alignment horizontal="left" wrapText="1"/>
    </xf>
    <xf numFmtId="0" fontId="21" fillId="0" borderId="0" xfId="2" applyFont="1" applyAlignment="1">
      <alignment wrapText="1"/>
    </xf>
    <xf numFmtId="0" fontId="1" fillId="0" borderId="31" xfId="0" applyFont="1" applyBorder="1" applyAlignment="1">
      <alignment horizontal="left" wrapText="1"/>
    </xf>
    <xf numFmtId="0" fontId="18" fillId="0" borderId="0" xfId="0" applyFont="1" applyFill="1" applyBorder="1" applyAlignment="1">
      <alignment horizontal="left" wrapText="1"/>
    </xf>
    <xf numFmtId="0" fontId="1" fillId="0" borderId="0" xfId="0" applyFont="1" applyFill="1" applyBorder="1" applyAlignment="1">
      <alignment horizontal="left" wrapText="1"/>
    </xf>
    <xf numFmtId="3" fontId="1" fillId="0" borderId="34" xfId="0" applyNumberFormat="1" applyFont="1" applyBorder="1" applyAlignment="1">
      <alignment horizontal="center" vertical="center" wrapText="1"/>
    </xf>
    <xf numFmtId="0" fontId="1" fillId="0" borderId="34" xfId="0" applyFont="1" applyBorder="1" applyAlignment="1">
      <alignment horizontal="center" vertical="center" wrapText="1"/>
    </xf>
    <xf numFmtId="3" fontId="1" fillId="0" borderId="32"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pplyProtection="1">
      <alignment wrapText="1"/>
    </xf>
    <xf numFmtId="0" fontId="14" fillId="0" borderId="0" xfId="0" applyFont="1" applyAlignment="1" applyProtection="1">
      <alignment horizontal="center" vertical="center"/>
    </xf>
    <xf numFmtId="0" fontId="14" fillId="0" borderId="11" xfId="0" applyFont="1" applyBorder="1" applyAlignment="1" applyProtection="1">
      <alignment horizontal="left" vertical="top"/>
    </xf>
    <xf numFmtId="0" fontId="0" fillId="3" borderId="1" xfId="0" applyFill="1" applyBorder="1" applyAlignment="1" applyProtection="1">
      <alignment horizontal="left" vertical="top"/>
      <protection locked="0"/>
    </xf>
    <xf numFmtId="0" fontId="11" fillId="4" borderId="25" xfId="0" applyFont="1" applyFill="1" applyBorder="1" applyAlignment="1" applyProtection="1">
      <alignment horizontal="center" vertical="top" wrapText="1"/>
    </xf>
    <xf numFmtId="0" fontId="17" fillId="4" borderId="26" xfId="0" applyFont="1" applyFill="1" applyBorder="1" applyAlignment="1" applyProtection="1">
      <alignment horizontal="center" vertical="top" wrapText="1"/>
    </xf>
    <xf numFmtId="0" fontId="17" fillId="4" borderId="27" xfId="0" applyFont="1" applyFill="1" applyBorder="1" applyAlignment="1" applyProtection="1">
      <alignment horizontal="center" vertical="top"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16" fillId="0" borderId="0" xfId="0" applyFont="1" applyAlignment="1" applyProtection="1">
      <alignment horizontal="center" vertical="center"/>
    </xf>
    <xf numFmtId="0" fontId="11" fillId="0" borderId="0" xfId="0" applyFont="1" applyAlignment="1" applyProtection="1">
      <alignment horizontal="center" vertical="center"/>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14" fillId="0" borderId="5" xfId="0" applyFont="1" applyBorder="1" applyAlignment="1" applyProtection="1">
      <alignment horizontal="left" wrapText="1"/>
    </xf>
    <xf numFmtId="0" fontId="14" fillId="0" borderId="0" xfId="0" applyFont="1" applyBorder="1" applyAlignment="1" applyProtection="1">
      <alignment horizontal="left" wrapText="1"/>
    </xf>
    <xf numFmtId="0" fontId="11" fillId="0" borderId="24" xfId="0" applyFont="1" applyBorder="1" applyAlignment="1" applyProtection="1">
      <alignment horizontal="left" wrapText="1"/>
    </xf>
    <xf numFmtId="0" fontId="11" fillId="0" borderId="15" xfId="0" applyFont="1" applyBorder="1" applyAlignment="1" applyProtection="1">
      <alignment horizontal="left" wrapText="1"/>
    </xf>
    <xf numFmtId="0" fontId="11" fillId="0" borderId="24" xfId="0" applyFont="1" applyBorder="1" applyAlignment="1" applyProtection="1">
      <alignment horizontal="left"/>
    </xf>
    <xf numFmtId="0" fontId="11" fillId="0" borderId="14" xfId="0" applyFont="1" applyBorder="1" applyAlignment="1" applyProtection="1">
      <alignment horizontal="left"/>
    </xf>
    <xf numFmtId="0" fontId="11" fillId="0" borderId="15" xfId="0" applyFont="1" applyBorder="1" applyAlignment="1" applyProtection="1">
      <alignment horizontal="left"/>
    </xf>
    <xf numFmtId="0" fontId="11" fillId="0" borderId="14" xfId="0" applyFont="1" applyBorder="1" applyAlignment="1" applyProtection="1">
      <alignment horizontal="left" wrapText="1"/>
    </xf>
    <xf numFmtId="0" fontId="11" fillId="0" borderId="2" xfId="0" applyFont="1" applyBorder="1" applyAlignment="1" applyProtection="1">
      <alignment horizontal="left" wrapText="1"/>
    </xf>
    <xf numFmtId="0" fontId="11" fillId="0" borderId="1" xfId="0" applyFont="1" applyBorder="1" applyAlignment="1" applyProtection="1">
      <alignment horizontal="left" wrapText="1"/>
    </xf>
    <xf numFmtId="0" fontId="11" fillId="0" borderId="2" xfId="0" applyFont="1" applyBorder="1" applyAlignment="1" applyProtection="1">
      <alignment horizontal="left"/>
    </xf>
    <xf numFmtId="0" fontId="11" fillId="0" borderId="1" xfId="0" applyFont="1" applyBorder="1" applyAlignment="1" applyProtection="1">
      <alignment horizontal="left"/>
    </xf>
    <xf numFmtId="0" fontId="11" fillId="0" borderId="1" xfId="0" applyFont="1" applyBorder="1" applyAlignment="1">
      <alignment horizontal="center"/>
    </xf>
    <xf numFmtId="0" fontId="11" fillId="0" borderId="0" xfId="0" applyFont="1" applyBorder="1" applyAlignment="1">
      <alignment horizontal="center"/>
    </xf>
    <xf numFmtId="0" fontId="11" fillId="5" borderId="1" xfId="0" applyFont="1" applyFill="1" applyBorder="1" applyAlignment="1">
      <alignment horizontal="center"/>
    </xf>
    <xf numFmtId="0" fontId="11" fillId="5" borderId="28" xfId="0" applyFont="1" applyFill="1" applyBorder="1" applyAlignment="1">
      <alignment horizontal="center"/>
    </xf>
    <xf numFmtId="0" fontId="11" fillId="5" borderId="29"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1" xfId="0" applyFont="1" applyBorder="1" applyAlignment="1">
      <alignment horizontal="center"/>
    </xf>
    <xf numFmtId="0" fontId="11" fillId="6" borderId="30" xfId="0" applyFont="1" applyFill="1" applyBorder="1" applyAlignment="1">
      <alignment horizontal="center"/>
    </xf>
    <xf numFmtId="0" fontId="11" fillId="6" borderId="28" xfId="0" applyFont="1" applyFill="1" applyBorder="1" applyAlignment="1">
      <alignment horizontal="center"/>
    </xf>
  </cellXfs>
  <cellStyles count="3">
    <cellStyle name="Comma" xfId="1" builtinId="3"/>
    <cellStyle name="Normal" xfId="0" builtinId="0"/>
    <cellStyle name="Normal 2" xfId="2" xr:uid="{AFE823C7-B61A-475B-A391-408DE02C6029}"/>
  </cellStyles>
  <dxfs count="1">
    <dxf>
      <numFmt numFmtId="16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27F9-96BC-4E0C-A675-4E498F2D55E9}">
  <dimension ref="A1:AR761"/>
  <sheetViews>
    <sheetView showGridLines="0" tabSelected="1" zoomScale="84" zoomScaleNormal="84" workbookViewId="0">
      <selection activeCell="C45" sqref="C45"/>
    </sheetView>
  </sheetViews>
  <sheetFormatPr defaultColWidth="9.140625" defaultRowHeight="15" x14ac:dyDescent="0.25"/>
  <cols>
    <col min="1" max="1" width="48.85546875" style="1" customWidth="1"/>
    <col min="2" max="2" width="19.42578125" style="1" customWidth="1"/>
    <col min="3" max="3" width="59.5703125" style="1" customWidth="1"/>
    <col min="4" max="4" width="23.5703125" style="1" customWidth="1"/>
    <col min="5" max="5" width="16.85546875" style="1" customWidth="1"/>
    <col min="6" max="6" width="15.5703125" style="1" customWidth="1"/>
    <col min="7" max="7" width="43.7109375" style="84" customWidth="1"/>
    <col min="8" max="8" width="10.5703125" style="1" hidden="1" customWidth="1"/>
    <col min="9" max="10" width="27" style="1" hidden="1" customWidth="1"/>
    <col min="11" max="11" width="15.28515625" style="1" hidden="1" customWidth="1"/>
    <col min="12" max="12" width="9.140625" style="1" hidden="1" customWidth="1"/>
    <col min="13" max="14" width="13.85546875" hidden="1" customWidth="1"/>
    <col min="15" max="15" width="60" hidden="1" customWidth="1"/>
    <col min="16" max="17" width="13.85546875" hidden="1" customWidth="1"/>
    <col min="18" max="18" width="22.28515625" hidden="1" customWidth="1"/>
    <col min="19" max="19" width="13.85546875" hidden="1" customWidth="1"/>
    <col min="20" max="22" width="9.140625" style="1" hidden="1" customWidth="1"/>
    <col min="23" max="23" width="10.42578125" style="1" hidden="1" customWidth="1"/>
    <col min="24" max="26" width="9.140625" style="1" hidden="1" customWidth="1"/>
    <col min="27" max="27" width="11.85546875" style="1" hidden="1" customWidth="1"/>
    <col min="28" max="28" width="9.140625" style="1" hidden="1" customWidth="1"/>
    <col min="29" max="29" width="60" style="1" hidden="1" customWidth="1"/>
    <col min="30" max="30" width="17.140625" style="1" hidden="1" customWidth="1"/>
    <col min="31" max="37" width="9.140625" style="1" hidden="1" customWidth="1"/>
    <col min="38" max="38" width="9.140625" style="1" customWidth="1"/>
    <col min="39" max="39" width="4.42578125" style="1" customWidth="1"/>
    <col min="40" max="40" width="5.28515625" style="1" customWidth="1"/>
    <col min="41" max="41" width="4.7109375" style="1" customWidth="1"/>
    <col min="42" max="42" width="3.42578125" style="1" customWidth="1"/>
    <col min="43" max="43" width="4.140625" style="1" customWidth="1"/>
    <col min="44" max="44" width="36.140625" style="1" hidden="1" customWidth="1"/>
    <col min="45" max="53" width="9.140625" style="1" customWidth="1"/>
    <col min="54" max="16384" width="9.140625" style="1"/>
  </cols>
  <sheetData>
    <row r="1" spans="1:11" ht="24.75" customHeight="1" x14ac:dyDescent="0.25">
      <c r="A1" s="121" t="s">
        <v>0</v>
      </c>
      <c r="B1" s="121"/>
      <c r="C1" s="121"/>
      <c r="D1" s="121"/>
    </row>
    <row r="2" spans="1:11" ht="16.5" customHeight="1" x14ac:dyDescent="0.25">
      <c r="A2" s="130" t="s">
        <v>1</v>
      </c>
      <c r="B2" s="131"/>
      <c r="C2" s="131"/>
      <c r="D2" s="131"/>
    </row>
    <row r="3" spans="1:11" x14ac:dyDescent="0.25">
      <c r="A3" s="60" t="s">
        <v>2</v>
      </c>
      <c r="B3" s="1" t="s">
        <v>3</v>
      </c>
      <c r="D3" s="1" t="s">
        <v>4</v>
      </c>
    </row>
    <row r="4" spans="1:11" ht="83.25" customHeight="1" x14ac:dyDescent="0.25">
      <c r="A4" s="127" t="s">
        <v>5</v>
      </c>
      <c r="B4" s="128"/>
      <c r="C4" s="128"/>
      <c r="D4" s="129"/>
    </row>
    <row r="5" spans="1:11" ht="16.5" customHeight="1" thickBot="1" x14ac:dyDescent="0.3">
      <c r="A5"/>
      <c r="B5"/>
      <c r="C5"/>
      <c r="D5"/>
    </row>
    <row r="6" spans="1:11" ht="264" customHeight="1" thickBot="1" x14ac:dyDescent="0.3">
      <c r="A6" s="124" t="s">
        <v>6</v>
      </c>
      <c r="B6" s="125"/>
      <c r="C6" s="125"/>
      <c r="D6" s="126"/>
    </row>
    <row r="7" spans="1:11" ht="15" customHeight="1" x14ac:dyDescent="0.3">
      <c r="A7" s="58" t="s">
        <v>7</v>
      </c>
      <c r="B7" s="59">
        <v>42081</v>
      </c>
      <c r="C7" s="8"/>
      <c r="D7" s="9"/>
    </row>
    <row r="8" spans="1:11" ht="18.75" x14ac:dyDescent="0.3">
      <c r="A8" s="122" t="s">
        <v>8</v>
      </c>
      <c r="B8" s="122"/>
      <c r="C8" s="122"/>
      <c r="D8" s="9"/>
      <c r="G8" s="85"/>
    </row>
    <row r="9" spans="1:11" x14ac:dyDescent="0.25">
      <c r="A9" s="6" t="s">
        <v>9</v>
      </c>
      <c r="B9" s="123"/>
      <c r="C9" s="123"/>
    </row>
    <row r="10" spans="1:11" x14ac:dyDescent="0.25">
      <c r="A10" s="10" t="s">
        <v>10</v>
      </c>
      <c r="B10" s="123"/>
      <c r="C10" s="123"/>
    </row>
    <row r="11" spans="1:11" x14ac:dyDescent="0.25">
      <c r="A11" s="11"/>
      <c r="B11" s="12"/>
      <c r="C11" s="12"/>
    </row>
    <row r="12" spans="1:11" ht="15.75" thickBot="1" x14ac:dyDescent="0.3">
      <c r="A12" s="11"/>
      <c r="B12" s="12"/>
      <c r="C12" s="12"/>
    </row>
    <row r="13" spans="1:11" ht="18.75" x14ac:dyDescent="0.3">
      <c r="A13" s="13" t="s">
        <v>11</v>
      </c>
      <c r="B13" s="14"/>
      <c r="C13" s="14"/>
      <c r="D13" s="15"/>
      <c r="E13" s="15"/>
      <c r="F13" s="15"/>
      <c r="G13" s="86"/>
      <c r="H13" s="2"/>
      <c r="I13" s="2"/>
      <c r="J13" s="2"/>
      <c r="K13" s="2"/>
    </row>
    <row r="14" spans="1:11" ht="18.75" x14ac:dyDescent="0.3">
      <c r="A14" s="16" t="s">
        <v>12</v>
      </c>
      <c r="B14" s="12"/>
      <c r="C14" s="12"/>
      <c r="D14" s="2"/>
      <c r="E14" s="2"/>
      <c r="F14" s="2"/>
      <c r="G14" s="87"/>
      <c r="H14" s="2"/>
      <c r="I14" s="2"/>
      <c r="J14" s="2"/>
      <c r="K14" s="2"/>
    </row>
    <row r="15" spans="1:11" x14ac:dyDescent="0.25">
      <c r="A15" s="17" t="s">
        <v>13</v>
      </c>
      <c r="B15" s="123"/>
      <c r="C15" s="123"/>
      <c r="D15" s="2"/>
      <c r="E15" s="2"/>
      <c r="F15" s="2"/>
      <c r="G15" s="87"/>
      <c r="H15" s="2"/>
      <c r="I15" s="2"/>
      <c r="J15" s="2"/>
      <c r="K15" s="2"/>
    </row>
    <row r="16" spans="1:11" x14ac:dyDescent="0.25">
      <c r="A16" s="17" t="s">
        <v>14</v>
      </c>
      <c r="B16" s="123"/>
      <c r="C16" s="123"/>
      <c r="D16" s="2"/>
      <c r="E16" s="2"/>
      <c r="F16" s="2"/>
      <c r="G16" s="87"/>
      <c r="H16" s="2"/>
      <c r="I16" s="2"/>
      <c r="J16" s="2"/>
      <c r="K16" s="2"/>
    </row>
    <row r="17" spans="1:11" ht="30" x14ac:dyDescent="0.25">
      <c r="A17" s="18" t="s">
        <v>15</v>
      </c>
      <c r="B17" s="123"/>
      <c r="C17" s="123"/>
      <c r="D17" s="2"/>
      <c r="E17" s="2"/>
      <c r="F17" s="2"/>
      <c r="G17" s="87"/>
      <c r="H17" s="2"/>
      <c r="I17" s="2"/>
      <c r="J17" s="2"/>
      <c r="K17" s="2"/>
    </row>
    <row r="18" spans="1:11" x14ac:dyDescent="0.25">
      <c r="A18" s="19"/>
      <c r="B18" s="2"/>
      <c r="C18" s="2"/>
      <c r="D18" s="2"/>
      <c r="E18" s="2"/>
      <c r="F18" s="2"/>
      <c r="G18" s="87"/>
      <c r="H18" s="2"/>
      <c r="I18" s="2"/>
      <c r="J18" s="2"/>
      <c r="K18" s="2"/>
    </row>
    <row r="19" spans="1:11" x14ac:dyDescent="0.25">
      <c r="A19" s="19"/>
      <c r="B19" s="2"/>
      <c r="C19" s="2"/>
      <c r="D19" s="2"/>
      <c r="E19" s="2"/>
      <c r="F19" s="2"/>
      <c r="G19" s="87"/>
      <c r="H19" s="2"/>
      <c r="I19" s="2"/>
      <c r="J19" s="2"/>
      <c r="K19" s="2"/>
    </row>
    <row r="20" spans="1:11" ht="18.75" customHeight="1" x14ac:dyDescent="0.3">
      <c r="A20" s="134" t="s">
        <v>16</v>
      </c>
      <c r="B20" s="135"/>
      <c r="C20" s="135"/>
      <c r="D20" s="2"/>
      <c r="E20" s="2"/>
      <c r="F20" s="2"/>
      <c r="G20" s="87"/>
      <c r="H20" s="2"/>
      <c r="I20" s="2"/>
      <c r="J20" s="2"/>
      <c r="K20" s="2"/>
    </row>
    <row r="21" spans="1:11" ht="29.25" customHeight="1" x14ac:dyDescent="0.3">
      <c r="A21" s="142" t="s">
        <v>17</v>
      </c>
      <c r="B21" s="143"/>
      <c r="C21" s="99"/>
      <c r="D21" s="2"/>
      <c r="E21" s="2"/>
      <c r="F21" s="2"/>
      <c r="G21" s="87"/>
      <c r="H21" s="2"/>
      <c r="I21" s="2"/>
      <c r="J21" s="2"/>
      <c r="K21" s="2"/>
    </row>
    <row r="22" spans="1:11" ht="33" x14ac:dyDescent="0.25">
      <c r="A22" s="17" t="s">
        <v>18</v>
      </c>
      <c r="B22" s="10" t="s">
        <v>19</v>
      </c>
      <c r="C22" s="2"/>
      <c r="D22" s="2"/>
      <c r="E22" s="2"/>
      <c r="F22" s="2"/>
      <c r="G22" s="87"/>
      <c r="H22" s="2"/>
      <c r="I22" s="2"/>
      <c r="J22" s="2"/>
      <c r="K22" s="2"/>
    </row>
    <row r="23" spans="1:11" ht="15.75" x14ac:dyDescent="0.25">
      <c r="A23" s="20" t="s">
        <v>20</v>
      </c>
      <c r="B23" s="28" cm="1">
        <f t="array" ref="B23">SUM(IF($C$41:$C$84=A23,$F$41:$F$84))</f>
        <v>0</v>
      </c>
      <c r="C23" s="21"/>
      <c r="D23" s="2"/>
      <c r="E23" s="21"/>
      <c r="F23" s="2"/>
      <c r="G23" s="87"/>
      <c r="H23" s="2"/>
      <c r="I23" s="2"/>
      <c r="J23" s="2"/>
      <c r="K23" s="2"/>
    </row>
    <row r="24" spans="1:11" ht="31.5" x14ac:dyDescent="0.25">
      <c r="A24" s="22" t="s">
        <v>60</v>
      </c>
      <c r="B24" s="28" cm="1">
        <f t="array" ref="B24">SUM(IF($C$41:$C$84=A24,$F$41:$F$84))</f>
        <v>0</v>
      </c>
      <c r="C24" s="2"/>
      <c r="D24" s="2"/>
      <c r="E24" s="2"/>
      <c r="F24" s="2"/>
      <c r="G24" s="87"/>
      <c r="H24" s="2"/>
      <c r="I24" s="2"/>
      <c r="J24" s="2"/>
      <c r="K24" s="2"/>
    </row>
    <row r="25" spans="1:11" ht="31.5" x14ac:dyDescent="0.25">
      <c r="A25" s="22" t="s">
        <v>21</v>
      </c>
      <c r="B25" s="28" cm="1">
        <f t="array" ref="B25">SUM(IF($C$41:$C$84=A25,$F$41:$F$84))</f>
        <v>0</v>
      </c>
      <c r="C25" s="2"/>
      <c r="D25" s="2"/>
      <c r="E25" s="2"/>
      <c r="F25" s="2"/>
      <c r="G25" s="87"/>
      <c r="H25" s="2"/>
      <c r="I25" s="2"/>
      <c r="J25" s="2"/>
      <c r="K25" s="2"/>
    </row>
    <row r="26" spans="1:11" ht="31.5" x14ac:dyDescent="0.25">
      <c r="A26" s="22" t="s">
        <v>135</v>
      </c>
      <c r="B26" s="28" cm="1">
        <f t="array" ref="B26">SUM(IF($C$41:$C$84=A26,$F$41:$F$84))</f>
        <v>0</v>
      </c>
      <c r="C26" s="2"/>
      <c r="D26" s="2"/>
      <c r="E26" s="2"/>
      <c r="F26" s="2"/>
      <c r="G26" s="87"/>
      <c r="H26" s="2"/>
      <c r="I26" s="2"/>
      <c r="J26" s="2"/>
      <c r="K26" s="2"/>
    </row>
    <row r="27" spans="1:11" ht="31.5" x14ac:dyDescent="0.25">
      <c r="A27" s="22" t="s">
        <v>22</v>
      </c>
      <c r="B27" s="28" cm="1">
        <f t="array" ref="B27">SUM(IF($C$41:$C$84=A27,$F$41:$F$84))</f>
        <v>0</v>
      </c>
      <c r="C27" s="2"/>
      <c r="D27" s="2"/>
      <c r="E27" s="2"/>
      <c r="F27" s="2"/>
      <c r="G27" s="87"/>
      <c r="H27" s="2"/>
      <c r="I27" s="2"/>
      <c r="J27" s="2"/>
      <c r="K27" s="2"/>
    </row>
    <row r="28" spans="1:11" ht="31.5" x14ac:dyDescent="0.25">
      <c r="A28" s="22" t="s">
        <v>23</v>
      </c>
      <c r="B28" s="28" cm="1">
        <f t="array" ref="B28">SUM(IF($C$41:$C$84=A28,$F$41:$F$84))</f>
        <v>0</v>
      </c>
      <c r="C28" s="2"/>
      <c r="D28" s="2"/>
      <c r="E28" s="2"/>
      <c r="F28" s="2"/>
      <c r="G28" s="87"/>
      <c r="H28" s="2"/>
      <c r="I28" s="2"/>
      <c r="J28" s="2"/>
      <c r="K28" s="2"/>
    </row>
    <row r="29" spans="1:11" ht="15.75" x14ac:dyDescent="0.25">
      <c r="A29" s="22" t="s">
        <v>24</v>
      </c>
      <c r="B29" s="28" cm="1">
        <f t="array" ref="B29">SUM(IF($C$41:$C$84=A29,$F$41:$F$84))</f>
        <v>0</v>
      </c>
      <c r="C29" s="2"/>
      <c r="D29" s="2"/>
      <c r="E29" s="2"/>
      <c r="F29" s="2"/>
      <c r="G29" s="87"/>
      <c r="H29" s="2"/>
      <c r="I29" s="2"/>
      <c r="J29" s="2"/>
      <c r="K29" s="2"/>
    </row>
    <row r="30" spans="1:11" ht="47.25" x14ac:dyDescent="0.25">
      <c r="A30" s="22" t="s">
        <v>25</v>
      </c>
      <c r="B30" s="28" cm="1">
        <f t="array" ref="B30">SUM(IF($C$41:$C$84=A30,$F$41:$F$84))</f>
        <v>0</v>
      </c>
      <c r="C30" s="2"/>
      <c r="D30" s="2"/>
      <c r="E30" s="2"/>
      <c r="F30" s="2"/>
      <c r="G30" s="87"/>
      <c r="H30" s="2"/>
      <c r="I30" s="2"/>
      <c r="J30" s="2"/>
      <c r="K30" s="2"/>
    </row>
    <row r="31" spans="1:11" ht="15.75" x14ac:dyDescent="0.25">
      <c r="A31" s="22" t="s">
        <v>26</v>
      </c>
      <c r="B31" s="28" cm="1">
        <f t="array" ref="B31">SUM(IF($C$41:$C$84=A31,$F$41:$F$84))</f>
        <v>0</v>
      </c>
      <c r="C31" s="2"/>
      <c r="D31" s="2"/>
      <c r="E31" s="2"/>
      <c r="F31" s="2"/>
      <c r="G31" s="87"/>
      <c r="H31" s="2"/>
      <c r="I31" s="2"/>
      <c r="J31" s="2"/>
      <c r="K31" s="2"/>
    </row>
    <row r="32" spans="1:11" ht="15.75" x14ac:dyDescent="0.25">
      <c r="A32" s="22" t="s">
        <v>27</v>
      </c>
      <c r="B32" s="28" cm="1">
        <f t="array" ref="B32">SUM(IF($C$41:$C$84=A32,$F$41:$F$84))</f>
        <v>0</v>
      </c>
      <c r="C32" s="2"/>
      <c r="D32" s="2"/>
      <c r="E32" s="2"/>
      <c r="F32" s="2"/>
      <c r="G32" s="87"/>
      <c r="H32" s="2"/>
      <c r="I32" s="2"/>
      <c r="J32" s="2"/>
      <c r="K32" s="2"/>
    </row>
    <row r="33" spans="1:11" ht="173.25" x14ac:dyDescent="0.25">
      <c r="A33" s="22" t="s">
        <v>28</v>
      </c>
      <c r="B33" s="28" cm="1">
        <f t="array" ref="B33">SUM(IF($C$41:$C$84=A33,$F$41:$F$84))</f>
        <v>0</v>
      </c>
      <c r="C33" s="2"/>
      <c r="D33" s="2"/>
      <c r="E33" s="2"/>
      <c r="F33" s="2"/>
      <c r="G33" s="87"/>
      <c r="H33" s="2"/>
      <c r="I33" s="2"/>
      <c r="J33" s="2"/>
      <c r="K33" s="2"/>
    </row>
    <row r="34" spans="1:11" ht="141.75" x14ac:dyDescent="0.25">
      <c r="A34" s="22" t="s">
        <v>202</v>
      </c>
      <c r="B34" s="28" cm="1">
        <f t="array" ref="B34">SUM(IF($C$41:$C$84=A34,$F$41:$F$84))</f>
        <v>0</v>
      </c>
      <c r="C34" s="2"/>
      <c r="D34" s="2"/>
      <c r="E34" s="2"/>
      <c r="F34" s="2"/>
      <c r="G34" s="87"/>
      <c r="H34" s="2"/>
      <c r="I34" s="2"/>
      <c r="J34" s="2"/>
      <c r="K34" s="2"/>
    </row>
    <row r="35" spans="1:11" ht="15.75" x14ac:dyDescent="0.25">
      <c r="A35" s="22" t="s">
        <v>30</v>
      </c>
      <c r="B35" s="28" cm="1">
        <f t="array" ref="B35">SUM(IF($C$41:$C$84=A35,$F$41:$F$84))</f>
        <v>0</v>
      </c>
      <c r="C35" s="2"/>
      <c r="D35" s="2"/>
      <c r="E35" s="2"/>
      <c r="F35" s="2"/>
      <c r="G35" s="87"/>
      <c r="H35" s="2"/>
      <c r="I35" s="2"/>
      <c r="J35" s="2"/>
      <c r="K35" s="2"/>
    </row>
    <row r="36" spans="1:11" ht="15.75" x14ac:dyDescent="0.25">
      <c r="A36" s="22" t="s">
        <v>31</v>
      </c>
      <c r="B36" s="28" cm="1">
        <f t="array" ref="B36">SUM(IF($C$41:$C$84=A36,$F$41:$F$84))</f>
        <v>0</v>
      </c>
      <c r="C36" s="2"/>
      <c r="D36" s="2"/>
      <c r="E36" s="2"/>
      <c r="F36" s="2"/>
      <c r="G36" s="87"/>
      <c r="H36" s="2"/>
      <c r="I36" s="2"/>
      <c r="J36" s="2"/>
      <c r="K36" s="2"/>
    </row>
    <row r="37" spans="1:11" ht="15.75" x14ac:dyDescent="0.25">
      <c r="A37" s="19"/>
      <c r="B37" s="2"/>
      <c r="C37" s="23"/>
      <c r="D37" s="2"/>
      <c r="E37" s="2"/>
      <c r="F37" s="2"/>
      <c r="G37" s="87"/>
      <c r="H37" s="2"/>
      <c r="I37" s="2"/>
      <c r="J37" s="2"/>
      <c r="K37" s="2"/>
    </row>
    <row r="38" spans="1:11" ht="18.75" x14ac:dyDescent="0.3">
      <c r="A38" s="24" t="s">
        <v>32</v>
      </c>
      <c r="B38" s="2"/>
      <c r="C38" s="2"/>
      <c r="D38" s="2"/>
      <c r="E38" s="2"/>
      <c r="F38" s="2"/>
      <c r="G38" s="87"/>
      <c r="H38" s="2"/>
      <c r="I38" s="2"/>
      <c r="J38" s="2"/>
      <c r="K38" s="2"/>
    </row>
    <row r="39" spans="1:11" x14ac:dyDescent="0.25">
      <c r="A39" s="144" t="s">
        <v>33</v>
      </c>
      <c r="B39" s="145"/>
      <c r="C39" s="145"/>
      <c r="D39" s="145"/>
      <c r="E39" s="145"/>
      <c r="F39" s="145"/>
      <c r="G39" s="87"/>
      <c r="H39" s="2"/>
      <c r="I39" s="2"/>
      <c r="J39" s="2"/>
      <c r="K39" s="2"/>
    </row>
    <row r="40" spans="1:11" ht="48" x14ac:dyDescent="0.25">
      <c r="A40" s="17" t="s">
        <v>34</v>
      </c>
      <c r="B40" s="6" t="s">
        <v>35</v>
      </c>
      <c r="C40" s="6" t="s">
        <v>18</v>
      </c>
      <c r="D40" s="6" t="s">
        <v>36</v>
      </c>
      <c r="E40" s="10" t="s">
        <v>37</v>
      </c>
      <c r="F40" s="10" t="s">
        <v>38</v>
      </c>
      <c r="G40" s="87"/>
      <c r="H40" s="2"/>
      <c r="I40" s="2"/>
      <c r="J40" s="2"/>
      <c r="K40" s="2"/>
    </row>
    <row r="41" spans="1:11" ht="30" x14ac:dyDescent="0.25">
      <c r="A41" s="3"/>
      <c r="B41" s="5" t="str">
        <f>IFERROR(VLOOKUP($A41,'Lookup tables'!$A$2:$E$247,2,FALSE),"")</f>
        <v/>
      </c>
      <c r="C41" s="27" t="str">
        <f>IFERROR(VLOOKUP(A41,'Lookup tables'!$A$2:$E$247,5,FALSE),"")</f>
        <v/>
      </c>
      <c r="D41" s="5">
        <f>IF(ISNUMBER(VLOOKUP($A41,'Lookup tables'!$A$2:$E$247,4,FALSE)),VLOOKUP($A41,'Lookup tables'!$A$2:$E$247,4,FALSE),0)</f>
        <v>0</v>
      </c>
      <c r="E41" s="4"/>
      <c r="F41" s="7">
        <f>D41*E41</f>
        <v>0</v>
      </c>
      <c r="G41" s="88"/>
      <c r="H41" s="21"/>
      <c r="I41" s="21">
        <f>A41</f>
        <v>0</v>
      </c>
      <c r="J41" s="21">
        <f>E41</f>
        <v>0</v>
      </c>
      <c r="K41" s="21">
        <f>F41</f>
        <v>0</v>
      </c>
    </row>
    <row r="42" spans="1:11" ht="30" x14ac:dyDescent="0.25">
      <c r="A42" s="3"/>
      <c r="B42" s="5" t="str">
        <f>IFERROR(VLOOKUP($A42,'Lookup tables'!$A$2:$E$247,2,FALSE),"")</f>
        <v/>
      </c>
      <c r="C42" s="27" t="str">
        <f>IFERROR(VLOOKUP(A42,'Lookup tables'!$A$2:$E$247,5,FALSE),"")</f>
        <v/>
      </c>
      <c r="D42" s="5">
        <f>IF(ISNUMBER(VLOOKUP($A42,'Lookup tables'!$A$2:$E$247,4,FALSE)),VLOOKUP($A42,'Lookup tables'!$A$2:$E$247,4,FALSE),0)</f>
        <v>0</v>
      </c>
      <c r="E42" s="4"/>
      <c r="F42" s="7">
        <f t="shared" ref="F42:F60" si="0">D42*E42</f>
        <v>0</v>
      </c>
      <c r="G42" s="87"/>
      <c r="H42" s="2"/>
      <c r="I42" s="21">
        <f t="shared" ref="I42:I60" si="1">A42</f>
        <v>0</v>
      </c>
      <c r="J42" s="21">
        <f t="shared" ref="J42:J60" si="2">E42</f>
        <v>0</v>
      </c>
      <c r="K42" s="21">
        <f t="shared" ref="K42:K60" si="3">F42</f>
        <v>0</v>
      </c>
    </row>
    <row r="43" spans="1:11" x14ac:dyDescent="0.25">
      <c r="A43" s="3"/>
      <c r="B43" s="5" t="str">
        <f>IFERROR(VLOOKUP($A43,'Lookup tables'!$A$2:$E$247,2,FALSE),"")</f>
        <v/>
      </c>
      <c r="C43" s="27" t="str">
        <f>IFERROR(VLOOKUP(A43,'Lookup tables'!$A$2:$E$247,5,FALSE),"")</f>
        <v/>
      </c>
      <c r="D43" s="5">
        <f>IF(ISNUMBER(VLOOKUP($A43,'Lookup tables'!$A$2:$E$247,4,FALSE)),VLOOKUP($A43,'Lookup tables'!$A$2:$E$247,4,FALSE),0)</f>
        <v>0</v>
      </c>
      <c r="E43" s="4"/>
      <c r="F43" s="7">
        <f t="shared" si="0"/>
        <v>0</v>
      </c>
      <c r="G43" s="87"/>
      <c r="H43" s="2"/>
      <c r="I43" s="21">
        <f t="shared" si="1"/>
        <v>0</v>
      </c>
      <c r="J43" s="21">
        <f t="shared" si="2"/>
        <v>0</v>
      </c>
      <c r="K43" s="21">
        <f t="shared" si="3"/>
        <v>0</v>
      </c>
    </row>
    <row r="44" spans="1:11" x14ac:dyDescent="0.25">
      <c r="A44" s="3"/>
      <c r="B44" s="5" t="str">
        <f>IFERROR(VLOOKUP($A44,'Lookup tables'!$A$2:$E$247,2,FALSE),"")</f>
        <v/>
      </c>
      <c r="C44" s="27" t="str">
        <f>IFERROR(VLOOKUP(A44,'Lookup tables'!$A$2:$E$247,5,FALSE),"")</f>
        <v/>
      </c>
      <c r="D44" s="5">
        <f>IF(ISNUMBER(VLOOKUP($A44,'Lookup tables'!$A$2:$E$247,4,FALSE)),VLOOKUP($A44,'Lookup tables'!$A$2:$E$247,4,FALSE),0)</f>
        <v>0</v>
      </c>
      <c r="E44" s="4"/>
      <c r="F44" s="7">
        <f t="shared" si="0"/>
        <v>0</v>
      </c>
      <c r="G44" s="87"/>
      <c r="H44" s="2"/>
      <c r="I44" s="21">
        <f t="shared" si="1"/>
        <v>0</v>
      </c>
      <c r="J44" s="21">
        <f t="shared" si="2"/>
        <v>0</v>
      </c>
      <c r="K44" s="21">
        <f t="shared" si="3"/>
        <v>0</v>
      </c>
    </row>
    <row r="45" spans="1:11" x14ac:dyDescent="0.25">
      <c r="A45" s="3"/>
      <c r="B45" s="5" t="str">
        <f>IFERROR(VLOOKUP($A45,'Lookup tables'!$A$2:$E$247,2,FALSE),"")</f>
        <v/>
      </c>
      <c r="C45" s="27" t="str">
        <f>IFERROR(VLOOKUP(A45,'Lookup tables'!$A$2:$E$247,5,FALSE),"")</f>
        <v/>
      </c>
      <c r="D45" s="5">
        <f>IF(ISNUMBER(VLOOKUP($A45,'Lookup tables'!$A$2:$E$247,4,FALSE)),VLOOKUP($A45,'Lookup tables'!$A$2:$E$247,4,FALSE),0)</f>
        <v>0</v>
      </c>
      <c r="E45" s="4"/>
      <c r="F45" s="7">
        <f t="shared" si="0"/>
        <v>0</v>
      </c>
      <c r="G45" s="87"/>
      <c r="H45" s="2"/>
      <c r="I45" s="21">
        <f t="shared" si="1"/>
        <v>0</v>
      </c>
      <c r="J45" s="21">
        <f t="shared" si="2"/>
        <v>0</v>
      </c>
      <c r="K45" s="21">
        <f t="shared" si="3"/>
        <v>0</v>
      </c>
    </row>
    <row r="46" spans="1:11" x14ac:dyDescent="0.25">
      <c r="A46" s="3"/>
      <c r="B46" s="5" t="str">
        <f>IFERROR(VLOOKUP($A46,'Lookup tables'!$A$2:$E$247,2,FALSE),"")</f>
        <v/>
      </c>
      <c r="C46" s="27" t="str">
        <f>IFERROR(VLOOKUP(A46,'Lookup tables'!$A$2:$E$247,5,FALSE),"")</f>
        <v/>
      </c>
      <c r="D46" s="5">
        <f>IF(ISNUMBER(VLOOKUP($A46,'Lookup tables'!$A$2:$E$247,4,FALSE)),VLOOKUP($A46,'Lookup tables'!$A$2:$E$247,4,FALSE),0)</f>
        <v>0</v>
      </c>
      <c r="E46" s="4"/>
      <c r="F46" s="7">
        <f t="shared" si="0"/>
        <v>0</v>
      </c>
      <c r="G46" s="87"/>
      <c r="H46" s="2"/>
      <c r="I46" s="21">
        <f t="shared" si="1"/>
        <v>0</v>
      </c>
      <c r="J46" s="21">
        <f t="shared" si="2"/>
        <v>0</v>
      </c>
      <c r="K46" s="21">
        <f t="shared" si="3"/>
        <v>0</v>
      </c>
    </row>
    <row r="47" spans="1:11" x14ac:dyDescent="0.25">
      <c r="A47" s="3"/>
      <c r="B47" s="5" t="str">
        <f>IFERROR(VLOOKUP($A47,'Lookup tables'!$A$2:$E$247,2,FALSE),"")</f>
        <v/>
      </c>
      <c r="C47" s="27" t="str">
        <f>IFERROR(VLOOKUP(A47,'Lookup tables'!$A$2:$E$247,5,FALSE),"")</f>
        <v/>
      </c>
      <c r="D47" s="5">
        <f>IF(ISNUMBER(VLOOKUP($A47,'Lookup tables'!$A$2:$E$247,4,FALSE)),VLOOKUP($A47,'Lookup tables'!$A$2:$E$247,4,FALSE),0)</f>
        <v>0</v>
      </c>
      <c r="E47" s="4"/>
      <c r="F47" s="7">
        <f t="shared" si="0"/>
        <v>0</v>
      </c>
      <c r="G47" s="87"/>
      <c r="H47" s="2"/>
      <c r="I47" s="21">
        <f t="shared" si="1"/>
        <v>0</v>
      </c>
      <c r="J47" s="21">
        <f t="shared" si="2"/>
        <v>0</v>
      </c>
      <c r="K47" s="21">
        <f t="shared" si="3"/>
        <v>0</v>
      </c>
    </row>
    <row r="48" spans="1:11" x14ac:dyDescent="0.25">
      <c r="A48" s="3"/>
      <c r="B48" s="5" t="str">
        <f>IFERROR(VLOOKUP($A48,'Lookup tables'!$A$2:$E$247,2,FALSE),"")</f>
        <v/>
      </c>
      <c r="C48" s="27" t="str">
        <f>IFERROR(VLOOKUP(A48,'Lookup tables'!$A$2:$E$247,5,FALSE),"")</f>
        <v/>
      </c>
      <c r="D48" s="5">
        <f>IF(ISNUMBER(VLOOKUP($A48,'Lookup tables'!$A$2:$E$247,4,FALSE)),VLOOKUP($A48,'Lookup tables'!$A$2:$E$247,4,FALSE),0)</f>
        <v>0</v>
      </c>
      <c r="E48" s="4"/>
      <c r="F48" s="7">
        <f t="shared" si="0"/>
        <v>0</v>
      </c>
      <c r="G48" s="87"/>
      <c r="H48" s="2"/>
      <c r="I48" s="21">
        <f t="shared" si="1"/>
        <v>0</v>
      </c>
      <c r="J48" s="21">
        <f t="shared" si="2"/>
        <v>0</v>
      </c>
      <c r="K48" s="21">
        <f t="shared" si="3"/>
        <v>0</v>
      </c>
    </row>
    <row r="49" spans="1:30" x14ac:dyDescent="0.25">
      <c r="A49" s="3"/>
      <c r="B49" s="5" t="str">
        <f>IFERROR(VLOOKUP($A49,'Lookup tables'!$A$2:$E$247,2,FALSE),"")</f>
        <v/>
      </c>
      <c r="C49" s="27" t="str">
        <f>IFERROR(VLOOKUP(A49,'Lookup tables'!$A$2:$E$247,5,FALSE),"")</f>
        <v/>
      </c>
      <c r="D49" s="5">
        <f>IF(ISNUMBER(VLOOKUP($A49,'Lookup tables'!$A$2:$E$247,4,FALSE)),VLOOKUP($A49,'Lookup tables'!$A$2:$E$247,4,FALSE),0)</f>
        <v>0</v>
      </c>
      <c r="E49" s="4"/>
      <c r="F49" s="7">
        <f t="shared" si="0"/>
        <v>0</v>
      </c>
      <c r="G49" s="87"/>
      <c r="H49" s="2"/>
      <c r="I49" s="21">
        <f t="shared" si="1"/>
        <v>0</v>
      </c>
      <c r="J49" s="21">
        <f t="shared" si="2"/>
        <v>0</v>
      </c>
      <c r="K49" s="21">
        <f t="shared" si="3"/>
        <v>0</v>
      </c>
    </row>
    <row r="50" spans="1:30" x14ac:dyDescent="0.25">
      <c r="A50" s="3"/>
      <c r="B50" s="5" t="str">
        <f>IFERROR(VLOOKUP($A50,'Lookup tables'!$A$2:$E$247,2,FALSE),"")</f>
        <v/>
      </c>
      <c r="C50" s="27" t="str">
        <f>IFERROR(VLOOKUP(A50,'Lookup tables'!$A$2:$E$247,5,FALSE),"")</f>
        <v/>
      </c>
      <c r="D50" s="5">
        <f>IF(ISNUMBER(VLOOKUP($A50,'Lookup tables'!$A$2:$E$247,4,FALSE)),VLOOKUP($A50,'Lookup tables'!$A$2:$E$247,4,FALSE),0)</f>
        <v>0</v>
      </c>
      <c r="E50" s="4"/>
      <c r="F50" s="7">
        <f t="shared" si="0"/>
        <v>0</v>
      </c>
      <c r="G50" s="87"/>
      <c r="H50" s="2"/>
      <c r="I50" s="21">
        <f t="shared" si="1"/>
        <v>0</v>
      </c>
      <c r="J50" s="21">
        <f t="shared" si="2"/>
        <v>0</v>
      </c>
      <c r="K50" s="21">
        <f t="shared" si="3"/>
        <v>0</v>
      </c>
    </row>
    <row r="51" spans="1:30" x14ac:dyDescent="0.25">
      <c r="A51" s="3"/>
      <c r="B51" s="5" t="str">
        <f>IFERROR(VLOOKUP($A51,'Lookup tables'!$A$2:$E$247,2,FALSE),"")</f>
        <v/>
      </c>
      <c r="C51" s="27" t="str">
        <f>IFERROR(VLOOKUP(A51,'Lookup tables'!$A$2:$E$247,5,FALSE),"")</f>
        <v/>
      </c>
      <c r="D51" s="5">
        <f>IF(ISNUMBER(VLOOKUP($A51,'Lookup tables'!$A$2:$E$247,4,FALSE)),VLOOKUP($A51,'Lookup tables'!$A$2:$E$247,4,FALSE),0)</f>
        <v>0</v>
      </c>
      <c r="E51" s="4"/>
      <c r="F51" s="7">
        <f t="shared" si="0"/>
        <v>0</v>
      </c>
      <c r="G51" s="87"/>
      <c r="H51" s="2"/>
      <c r="I51" s="21">
        <f t="shared" si="1"/>
        <v>0</v>
      </c>
      <c r="J51" s="21">
        <f t="shared" si="2"/>
        <v>0</v>
      </c>
      <c r="K51" s="21">
        <f t="shared" si="3"/>
        <v>0</v>
      </c>
    </row>
    <row r="52" spans="1:30" x14ac:dyDescent="0.25">
      <c r="A52" s="3"/>
      <c r="B52" s="5" t="str">
        <f>IFERROR(VLOOKUP($A52,'Lookup tables'!$A$2:$E$247,2,FALSE),"")</f>
        <v/>
      </c>
      <c r="C52" s="27" t="str">
        <f>IFERROR(VLOOKUP(A52,'Lookup tables'!$A$2:$E$247,5,FALSE),"")</f>
        <v/>
      </c>
      <c r="D52" s="5">
        <f>IF(ISNUMBER(VLOOKUP($A52,'Lookup tables'!$A$2:$E$247,4,FALSE)),VLOOKUP($A52,'Lookup tables'!$A$2:$E$247,4,FALSE),0)</f>
        <v>0</v>
      </c>
      <c r="E52" s="4"/>
      <c r="F52" s="7">
        <f t="shared" si="0"/>
        <v>0</v>
      </c>
      <c r="G52" s="87"/>
      <c r="H52" s="2"/>
      <c r="I52" s="21">
        <f t="shared" si="1"/>
        <v>0</v>
      </c>
      <c r="J52" s="21">
        <f t="shared" si="2"/>
        <v>0</v>
      </c>
      <c r="K52" s="21">
        <f t="shared" si="3"/>
        <v>0</v>
      </c>
    </row>
    <row r="53" spans="1:30" x14ac:dyDescent="0.25">
      <c r="A53" s="3"/>
      <c r="B53" s="5" t="str">
        <f>IFERROR(VLOOKUP($A53,'Lookup tables'!$A$2:$E$247,2,FALSE),"")</f>
        <v/>
      </c>
      <c r="C53" s="27" t="str">
        <f>IFERROR(VLOOKUP(A53,'Lookup tables'!$A$2:$E$247,5,FALSE),"")</f>
        <v/>
      </c>
      <c r="D53" s="5">
        <f>IF(ISNUMBER(VLOOKUP($A53,'Lookup tables'!$A$2:$E$247,4,FALSE)),VLOOKUP($A53,'Lookup tables'!$A$2:$E$247,4,FALSE),0)</f>
        <v>0</v>
      </c>
      <c r="E53" s="4"/>
      <c r="F53" s="7">
        <f t="shared" si="0"/>
        <v>0</v>
      </c>
      <c r="G53" s="87"/>
      <c r="H53" s="2"/>
      <c r="I53" s="21">
        <f t="shared" si="1"/>
        <v>0</v>
      </c>
      <c r="J53" s="21">
        <f t="shared" si="2"/>
        <v>0</v>
      </c>
      <c r="K53" s="21">
        <f t="shared" si="3"/>
        <v>0</v>
      </c>
    </row>
    <row r="54" spans="1:30" x14ac:dyDescent="0.25">
      <c r="A54" s="3"/>
      <c r="B54" s="5" t="str">
        <f>IFERROR(VLOOKUP($A54,'Lookup tables'!$A$2:$E$247,2,FALSE),"")</f>
        <v/>
      </c>
      <c r="C54" s="27" t="str">
        <f>IFERROR(VLOOKUP(A54,'Lookup tables'!$A$2:$E$247,5,FALSE),"")</f>
        <v/>
      </c>
      <c r="D54" s="5">
        <f>IF(ISNUMBER(VLOOKUP($A54,'Lookup tables'!$A$2:$E$247,4,FALSE)),VLOOKUP($A54,'Lookup tables'!$A$2:$E$247,4,FALSE),0)</f>
        <v>0</v>
      </c>
      <c r="E54" s="4"/>
      <c r="F54" s="7">
        <f t="shared" si="0"/>
        <v>0</v>
      </c>
      <c r="G54" s="87"/>
      <c r="H54" s="2"/>
      <c r="I54" s="21">
        <f t="shared" si="1"/>
        <v>0</v>
      </c>
      <c r="J54" s="21">
        <f t="shared" si="2"/>
        <v>0</v>
      </c>
      <c r="K54" s="21">
        <f t="shared" si="3"/>
        <v>0</v>
      </c>
    </row>
    <row r="55" spans="1:30" x14ac:dyDescent="0.25">
      <c r="A55" s="3"/>
      <c r="B55" s="5" t="str">
        <f>IFERROR(VLOOKUP($A55,'Lookup tables'!$A$2:$E$247,2,FALSE),"")</f>
        <v/>
      </c>
      <c r="C55" s="27" t="str">
        <f>IFERROR(VLOOKUP(A55,'Lookup tables'!$A$2:$E$247,5,FALSE),"")</f>
        <v/>
      </c>
      <c r="D55" s="5">
        <f>IF(ISNUMBER(VLOOKUP($A55,'Lookup tables'!$A$2:$E$247,4,FALSE)),VLOOKUP($A55,'Lookup tables'!$A$2:$E$247,4,FALSE),0)</f>
        <v>0</v>
      </c>
      <c r="E55" s="4"/>
      <c r="F55" s="7">
        <f t="shared" si="0"/>
        <v>0</v>
      </c>
      <c r="G55" s="87"/>
      <c r="H55" s="2"/>
      <c r="I55" s="21">
        <f t="shared" si="1"/>
        <v>0</v>
      </c>
      <c r="J55" s="21">
        <f t="shared" si="2"/>
        <v>0</v>
      </c>
      <c r="K55" s="21">
        <f t="shared" si="3"/>
        <v>0</v>
      </c>
    </row>
    <row r="56" spans="1:30" x14ac:dyDescent="0.25">
      <c r="A56" s="3"/>
      <c r="B56" s="5" t="str">
        <f>IFERROR(VLOOKUP($A56,'Lookup tables'!$A$2:$E$247,2,FALSE),"")</f>
        <v/>
      </c>
      <c r="C56" s="27" t="str">
        <f>IFERROR(VLOOKUP(A56,'Lookup tables'!$A$2:$E$247,5,FALSE),"")</f>
        <v/>
      </c>
      <c r="D56" s="5">
        <f>IF(ISNUMBER(VLOOKUP($A56,'Lookup tables'!$A$2:$E$247,4,FALSE)),VLOOKUP($A56,'Lookup tables'!$A$2:$E$247,4,FALSE),0)</f>
        <v>0</v>
      </c>
      <c r="E56" s="4"/>
      <c r="F56" s="7">
        <f t="shared" si="0"/>
        <v>0</v>
      </c>
      <c r="G56" s="87"/>
      <c r="H56" s="2"/>
      <c r="I56" s="21">
        <f t="shared" si="1"/>
        <v>0</v>
      </c>
      <c r="J56" s="21">
        <f t="shared" si="2"/>
        <v>0</v>
      </c>
      <c r="K56" s="21">
        <f t="shared" si="3"/>
        <v>0</v>
      </c>
    </row>
    <row r="57" spans="1:30" x14ac:dyDescent="0.25">
      <c r="A57" s="3"/>
      <c r="B57" s="5" t="str">
        <f>IFERROR(VLOOKUP($A57,'Lookup tables'!$A$2:$E$247,2,FALSE),"")</f>
        <v/>
      </c>
      <c r="C57" s="27" t="str">
        <f>IFERROR(VLOOKUP(A57,'Lookup tables'!$A$2:$E$247,5,FALSE),"")</f>
        <v/>
      </c>
      <c r="D57" s="5">
        <f>IF(ISNUMBER(VLOOKUP($A57,'Lookup tables'!$A$2:$E$247,4,FALSE)),VLOOKUP($A57,'Lookup tables'!$A$2:$E$247,4,FALSE),0)</f>
        <v>0</v>
      </c>
      <c r="E57" s="4"/>
      <c r="F57" s="7">
        <f t="shared" si="0"/>
        <v>0</v>
      </c>
      <c r="G57" s="87"/>
      <c r="H57" s="2"/>
      <c r="I57" s="21">
        <f t="shared" si="1"/>
        <v>0</v>
      </c>
      <c r="J57" s="21">
        <f t="shared" si="2"/>
        <v>0</v>
      </c>
      <c r="K57" s="21">
        <f t="shared" si="3"/>
        <v>0</v>
      </c>
    </row>
    <row r="58" spans="1:30" x14ac:dyDescent="0.25">
      <c r="A58" s="3"/>
      <c r="B58" s="5" t="str">
        <f>IFERROR(VLOOKUP($A58,'Lookup tables'!$A$2:$E$247,2,FALSE),"")</f>
        <v/>
      </c>
      <c r="C58" s="27" t="str">
        <f>IFERROR(VLOOKUP(A58,'Lookup tables'!$A$2:$E$247,5,FALSE),"")</f>
        <v/>
      </c>
      <c r="D58" s="5">
        <f>IF(ISNUMBER(VLOOKUP($A58,'Lookup tables'!$A$2:$E$247,4,FALSE)),VLOOKUP($A58,'Lookup tables'!$A$2:$E$247,4,FALSE),0)</f>
        <v>0</v>
      </c>
      <c r="E58" s="4"/>
      <c r="F58" s="7">
        <f t="shared" si="0"/>
        <v>0</v>
      </c>
      <c r="G58" s="87"/>
      <c r="H58" s="2"/>
      <c r="I58" s="21">
        <f t="shared" si="1"/>
        <v>0</v>
      </c>
      <c r="J58" s="21">
        <f t="shared" si="2"/>
        <v>0</v>
      </c>
      <c r="K58" s="21">
        <f t="shared" si="3"/>
        <v>0</v>
      </c>
    </row>
    <row r="59" spans="1:30" x14ac:dyDescent="0.25">
      <c r="A59" s="3"/>
      <c r="B59" s="5"/>
      <c r="C59" s="27" t="str">
        <f>IFERROR(VLOOKUP(A59,'Lookup tables'!$A$2:$E$247,5,FALSE),"")</f>
        <v/>
      </c>
      <c r="D59" s="5">
        <f>IF(ISNUMBER(VLOOKUP($A59,'Lookup tables'!$A$2:$E$247,4,FALSE)),VLOOKUP($A59,'Lookup tables'!$A$2:$E$247,4,FALSE),0)</f>
        <v>0</v>
      </c>
      <c r="E59" s="4"/>
      <c r="F59" s="7">
        <f t="shared" si="0"/>
        <v>0</v>
      </c>
      <c r="G59" s="87"/>
      <c r="H59" s="2"/>
      <c r="I59" s="21">
        <f t="shared" si="1"/>
        <v>0</v>
      </c>
      <c r="J59" s="21">
        <f t="shared" si="2"/>
        <v>0</v>
      </c>
      <c r="K59" s="21">
        <f t="shared" si="3"/>
        <v>0</v>
      </c>
    </row>
    <row r="60" spans="1:30" x14ac:dyDescent="0.25">
      <c r="A60" s="3"/>
      <c r="B60" s="5" t="str">
        <f>IFERROR(VLOOKUP($A60,'Lookup tables'!$A$2:$E$247,2,FALSE),"")</f>
        <v/>
      </c>
      <c r="C60" s="27" t="str">
        <f>IFERROR(VLOOKUP(A60,'Lookup tables'!$A$2:$E$247,5,FALSE),"")</f>
        <v/>
      </c>
      <c r="D60" s="5">
        <f>IF(ISNUMBER(VLOOKUP($A60,'Lookup tables'!$A$2:$E$247,4,FALSE)),VLOOKUP($A60,'Lookup tables'!$A$2:$E$247,4,FALSE),0)</f>
        <v>0</v>
      </c>
      <c r="E60" s="4"/>
      <c r="F60" s="7">
        <f t="shared" si="0"/>
        <v>0</v>
      </c>
      <c r="G60" s="87"/>
      <c r="H60" s="2"/>
      <c r="I60" s="21">
        <f t="shared" si="1"/>
        <v>0</v>
      </c>
      <c r="J60" s="21">
        <f t="shared" si="2"/>
        <v>0</v>
      </c>
      <c r="K60" s="21">
        <f t="shared" si="3"/>
        <v>0</v>
      </c>
    </row>
    <row r="61" spans="1:30" x14ac:dyDescent="0.25">
      <c r="A61" s="19"/>
      <c r="B61" s="2"/>
      <c r="C61" s="2"/>
      <c r="D61" s="2"/>
      <c r="E61" s="2"/>
      <c r="F61" s="2"/>
      <c r="G61" s="87"/>
      <c r="H61" s="2"/>
      <c r="I61" s="2"/>
      <c r="J61" s="2"/>
      <c r="K61" s="2"/>
      <c r="R61" t="s">
        <v>40</v>
      </c>
    </row>
    <row r="62" spans="1:30" ht="20.25" x14ac:dyDescent="0.35">
      <c r="A62" s="24" t="s">
        <v>41</v>
      </c>
      <c r="B62" s="2"/>
      <c r="C62" s="2"/>
      <c r="D62" s="2"/>
      <c r="E62" s="2"/>
      <c r="F62" s="2"/>
      <c r="G62" s="87"/>
      <c r="H62" s="2"/>
      <c r="I62" s="2"/>
      <c r="J62" s="2"/>
      <c r="K62" s="2"/>
    </row>
    <row r="63" spans="1:30" ht="63" customHeight="1" x14ac:dyDescent="0.25">
      <c r="A63" s="142" t="s">
        <v>42</v>
      </c>
      <c r="B63" s="143"/>
      <c r="C63" s="143"/>
      <c r="D63" s="143"/>
      <c r="E63" s="143"/>
      <c r="F63" s="143"/>
      <c r="G63" s="87"/>
      <c r="H63" s="2"/>
      <c r="I63" s="2"/>
      <c r="J63" s="2"/>
      <c r="K63" s="2"/>
    </row>
    <row r="64" spans="1:30" ht="48" x14ac:dyDescent="0.25">
      <c r="A64" s="17" t="s">
        <v>34</v>
      </c>
      <c r="B64" s="6" t="s">
        <v>35</v>
      </c>
      <c r="C64" s="6" t="s">
        <v>18</v>
      </c>
      <c r="D64" s="6" t="s">
        <v>36</v>
      </c>
      <c r="E64" s="10" t="s">
        <v>37</v>
      </c>
      <c r="F64" s="10" t="s">
        <v>38</v>
      </c>
      <c r="G64" s="87"/>
      <c r="H64" s="2"/>
      <c r="I64" s="2"/>
      <c r="J64" s="2"/>
      <c r="K64" s="2"/>
      <c r="M64" s="35" t="s">
        <v>34</v>
      </c>
      <c r="N64" s="35" t="s">
        <v>35</v>
      </c>
      <c r="O64" s="35" t="s">
        <v>18</v>
      </c>
      <c r="P64" s="35" t="s">
        <v>36</v>
      </c>
      <c r="Q64" s="35" t="s">
        <v>37</v>
      </c>
      <c r="R64" s="35" t="s">
        <v>43</v>
      </c>
      <c r="T64" s="37" t="s">
        <v>44</v>
      </c>
      <c r="U64" s="38" t="s">
        <v>45</v>
      </c>
      <c r="V64" s="38" t="s">
        <v>46</v>
      </c>
      <c r="W64" s="38" t="s">
        <v>47</v>
      </c>
      <c r="X64" s="38" t="s">
        <v>44</v>
      </c>
      <c r="Y64" s="42"/>
      <c r="Z64" s="49" t="s">
        <v>48</v>
      </c>
      <c r="AA64" s="39" t="s">
        <v>49</v>
      </c>
      <c r="AB64" s="39" t="s">
        <v>35</v>
      </c>
      <c r="AC64" s="40" t="s">
        <v>18</v>
      </c>
      <c r="AD64" s="41" t="s">
        <v>43</v>
      </c>
    </row>
    <row r="65" spans="1:44" x14ac:dyDescent="0.25">
      <c r="A65" s="3"/>
      <c r="B65" s="4"/>
      <c r="C65" s="77"/>
      <c r="D65" s="5">
        <f>IF(ISNUMBER(VLOOKUP(AR65,'Lookup tables'!$I$2:$J$15,2,FALSE)),VLOOKUP(AR65,'Lookup tables'!$I$2:$J$15,2,FALSE),0)</f>
        <v>0</v>
      </c>
      <c r="E65" s="4"/>
      <c r="F65" s="7">
        <f>D65*E65</f>
        <v>0</v>
      </c>
      <c r="G65" s="87" t="str">
        <f t="shared" ref="G65:G84" si="4">IF(S65=FALSE,$R$61,"")</f>
        <v/>
      </c>
      <c r="H65" s="2"/>
      <c r="I65" s="2"/>
      <c r="J65" s="2"/>
      <c r="K65" s="2"/>
      <c r="M65" s="36">
        <f t="shared" ref="M65:R65" si="5">A65</f>
        <v>0</v>
      </c>
      <c r="N65" s="36">
        <f t="shared" si="5"/>
        <v>0</v>
      </c>
      <c r="O65" s="36">
        <f t="shared" si="5"/>
        <v>0</v>
      </c>
      <c r="P65" s="36">
        <f t="shared" si="5"/>
        <v>0</v>
      </c>
      <c r="Q65" s="36">
        <f t="shared" si="5"/>
        <v>0</v>
      </c>
      <c r="R65" s="45">
        <f t="shared" si="5"/>
        <v>0</v>
      </c>
      <c r="S65" s="83" t="str">
        <f t="shared" ref="S65:S84" si="6">IF(ISBLANK(C65),"BLANK",SUMPRODUCT(--($M$65:$M$759=M65),--($N$65:$N$759=B65),--($O$65:$O$759=O65))=COUNTIF($M$65:$M$759,M65))</f>
        <v>BLANK</v>
      </c>
      <c r="T65" s="46">
        <f>IF(ISBLANK(M65),0,M65)</f>
        <v>0</v>
      </c>
      <c r="U65" s="31">
        <f>IF(T65&lt;&gt;0,1,0)</f>
        <v>0</v>
      </c>
      <c r="V65" s="31" t="b">
        <f>IF(U65=1,1)</f>
        <v>0</v>
      </c>
      <c r="W65" s="31">
        <f>SUM($V$65:V65)</f>
        <v>0</v>
      </c>
      <c r="X65" s="31" t="str">
        <f>IF(ISNA(IF(V65=1,T65,"-")),"-",IF(V65=1,T65,"-"))</f>
        <v>-</v>
      </c>
      <c r="Y65" s="47"/>
      <c r="Z65" s="46">
        <v>1</v>
      </c>
      <c r="AA65" s="31" t="str">
        <f t="shared" ref="AA65:AA106" si="7">IF(ISNA(VLOOKUP(Z65,$W$65:$X$759,2,0)),"",VLOOKUP(Z65,$W$65:$X$759,2,0))</f>
        <v/>
      </c>
      <c r="AB65" s="31" t="str">
        <f t="shared" ref="AB65:AB106" si="8">IF(ISNA(INDEX($N$65:$N$759,MATCH(AA65,$M$65:$M$759,0))),"",INDEX($N$65:$N$759,MATCH(AA65,$M$65:$M$759,0)))</f>
        <v/>
      </c>
      <c r="AC65" s="31" t="str">
        <f t="shared" ref="AC65:AC106" si="9">IF(ISNA(INDEX($O$65:$O$759,MATCH(AA65,$M$65:$M$759,0))),"",INDEX($O$65:$O$759,MATCH(AA65,$M$65:$M$759,0)))</f>
        <v/>
      </c>
      <c r="AD65" s="30">
        <f t="shared" ref="AD65:AD106" si="10">SUMIF($M$65:$M$759,AA65,$R$65:$R$759)</f>
        <v>0</v>
      </c>
      <c r="AR65" s="1">
        <f>IF($C65='Lookup tables'!$G$13,'Lookup tables'!$I$13,IF($C65='Lookup tables'!$G$14,'Lookup tables'!$I$14,$C65))</f>
        <v>0</v>
      </c>
    </row>
    <row r="66" spans="1:44" x14ac:dyDescent="0.25">
      <c r="A66" s="3"/>
      <c r="B66" s="4"/>
      <c r="C66" s="77"/>
      <c r="D66" s="5">
        <f>IF(ISNUMBER(VLOOKUP(AR66,'Lookup tables'!$I$2:$J$15,2,FALSE)),VLOOKUP(AR66,'Lookup tables'!$I$2:$J$15,2,FALSE),0)</f>
        <v>0</v>
      </c>
      <c r="E66" s="4"/>
      <c r="F66" s="7">
        <f t="shared" ref="F66:F84" si="11">D66*E66</f>
        <v>0</v>
      </c>
      <c r="G66" s="87" t="str">
        <f t="shared" si="4"/>
        <v/>
      </c>
      <c r="H66" s="2"/>
      <c r="I66" s="2"/>
      <c r="J66" s="2"/>
      <c r="K66" s="2"/>
      <c r="M66" s="36">
        <f t="shared" ref="M66:M84" si="12">A66</f>
        <v>0</v>
      </c>
      <c r="N66" s="36">
        <f t="shared" ref="N66:N84" si="13">B66</f>
        <v>0</v>
      </c>
      <c r="O66" s="36">
        <f t="shared" ref="O66:O84" si="14">C66</f>
        <v>0</v>
      </c>
      <c r="P66" s="36">
        <f t="shared" ref="P66:P84" si="15">D66</f>
        <v>0</v>
      </c>
      <c r="Q66" s="36">
        <f t="shared" ref="Q66:Q84" si="16">E66</f>
        <v>0</v>
      </c>
      <c r="R66" s="45">
        <f t="shared" ref="R66:R84" si="17">F66</f>
        <v>0</v>
      </c>
      <c r="S66" s="83" t="str">
        <f t="shared" si="6"/>
        <v>BLANK</v>
      </c>
      <c r="T66" s="46">
        <f t="shared" ref="T66:T131" si="18">IF(ISBLANK(M66),0,M66)</f>
        <v>0</v>
      </c>
      <c r="U66" s="31">
        <f t="shared" ref="U66:U106" si="19">COUNTIF($T$65:$T$759,T66)</f>
        <v>659</v>
      </c>
      <c r="V66" s="31">
        <f>IF(T66=0,0,IF(U66=1,1,IF(COUNTIF($T$65:T65,T66)=0,1,0)))</f>
        <v>0</v>
      </c>
      <c r="W66" s="31">
        <f>IF(T66=0,0,SUM($V$65:V66))</f>
        <v>0</v>
      </c>
      <c r="X66" s="31" t="str">
        <f t="shared" ref="X66:X131" si="20">IF(ISNA(IF(V66=1,T66,"-")),"-",IF(V66=1,T66,"-"))</f>
        <v>-</v>
      </c>
      <c r="Y66" s="47"/>
      <c r="Z66" s="46">
        <v>2</v>
      </c>
      <c r="AA66" s="31" t="str">
        <f t="shared" si="7"/>
        <v/>
      </c>
      <c r="AB66" s="31" t="str">
        <f t="shared" si="8"/>
        <v/>
      </c>
      <c r="AC66" s="31" t="str">
        <f t="shared" si="9"/>
        <v/>
      </c>
      <c r="AD66" s="30">
        <f t="shared" si="10"/>
        <v>0</v>
      </c>
      <c r="AR66" s="1">
        <f>IF($C66='Lookup tables'!$G$13,'Lookup tables'!$I$13,IF($C66='Lookup tables'!$G$14,'Lookup tables'!$I$14,$C66))</f>
        <v>0</v>
      </c>
    </row>
    <row r="67" spans="1:44" x14ac:dyDescent="0.25">
      <c r="A67" s="3"/>
      <c r="B67" s="4"/>
      <c r="C67" s="77"/>
      <c r="D67" s="5">
        <f>IF(ISNUMBER(VLOOKUP(AR67,'Lookup tables'!$I$2:$J$15,2,FALSE)),VLOOKUP(AR67,'Lookup tables'!$I$2:$J$15,2,FALSE),0)</f>
        <v>0</v>
      </c>
      <c r="E67" s="4"/>
      <c r="F67" s="7">
        <f t="shared" si="11"/>
        <v>0</v>
      </c>
      <c r="G67" s="87" t="str">
        <f t="shared" si="4"/>
        <v/>
      </c>
      <c r="H67" s="2"/>
      <c r="I67" s="2"/>
      <c r="J67" s="2"/>
      <c r="K67" s="2"/>
      <c r="M67" s="36">
        <f t="shared" si="12"/>
        <v>0</v>
      </c>
      <c r="N67" s="36">
        <f t="shared" si="13"/>
        <v>0</v>
      </c>
      <c r="O67" s="36">
        <f t="shared" si="14"/>
        <v>0</v>
      </c>
      <c r="P67" s="36">
        <f t="shared" si="15"/>
        <v>0</v>
      </c>
      <c r="Q67" s="36">
        <f t="shared" si="16"/>
        <v>0</v>
      </c>
      <c r="R67" s="45">
        <f t="shared" si="17"/>
        <v>0</v>
      </c>
      <c r="S67" s="83" t="str">
        <f t="shared" si="6"/>
        <v>BLANK</v>
      </c>
      <c r="T67" s="46">
        <f t="shared" si="18"/>
        <v>0</v>
      </c>
      <c r="U67" s="31">
        <f t="shared" si="19"/>
        <v>659</v>
      </c>
      <c r="V67" s="31">
        <f>IF(T67=0,0,IF(U67=1,1,IF(COUNTIF($T$65:T66,T67)=0,1,0)))</f>
        <v>0</v>
      </c>
      <c r="W67" s="31">
        <f>IF(T67=0,0,SUM($V$65:V67))</f>
        <v>0</v>
      </c>
      <c r="X67" s="31" t="str">
        <f t="shared" si="20"/>
        <v>-</v>
      </c>
      <c r="Y67" s="47"/>
      <c r="Z67" s="46">
        <v>3</v>
      </c>
      <c r="AA67" s="31" t="str">
        <f t="shared" si="7"/>
        <v/>
      </c>
      <c r="AB67" s="31" t="str">
        <f t="shared" si="8"/>
        <v/>
      </c>
      <c r="AC67" s="31" t="str">
        <f t="shared" si="9"/>
        <v/>
      </c>
      <c r="AD67" s="30">
        <f t="shared" si="10"/>
        <v>0</v>
      </c>
      <c r="AR67" s="1">
        <f>IF($C67='Lookup tables'!$G$13,'Lookup tables'!$I$13,IF($C67='Lookup tables'!$G$14,'Lookup tables'!$I$14,$C67))</f>
        <v>0</v>
      </c>
    </row>
    <row r="68" spans="1:44" x14ac:dyDescent="0.25">
      <c r="A68" s="3"/>
      <c r="B68" s="4"/>
      <c r="C68" s="77"/>
      <c r="D68" s="5">
        <f>IF(ISNUMBER(VLOOKUP(AR68,'Lookup tables'!$I$2:$J$15,2,FALSE)),VLOOKUP(AR68,'Lookup tables'!$I$2:$J$15,2,FALSE),0)</f>
        <v>0</v>
      </c>
      <c r="E68" s="4"/>
      <c r="F68" s="7">
        <f t="shared" si="11"/>
        <v>0</v>
      </c>
      <c r="G68" s="87" t="str">
        <f t="shared" si="4"/>
        <v/>
      </c>
      <c r="H68" s="2"/>
      <c r="I68" s="2"/>
      <c r="J68" s="2"/>
      <c r="K68" s="2"/>
      <c r="M68" s="36">
        <f t="shared" si="12"/>
        <v>0</v>
      </c>
      <c r="N68" s="36">
        <f t="shared" si="13"/>
        <v>0</v>
      </c>
      <c r="O68" s="36">
        <f t="shared" si="14"/>
        <v>0</v>
      </c>
      <c r="P68" s="36">
        <f t="shared" si="15"/>
        <v>0</v>
      </c>
      <c r="Q68" s="36">
        <f t="shared" si="16"/>
        <v>0</v>
      </c>
      <c r="R68" s="45">
        <f t="shared" si="17"/>
        <v>0</v>
      </c>
      <c r="S68" s="83" t="str">
        <f t="shared" si="6"/>
        <v>BLANK</v>
      </c>
      <c r="T68" s="46">
        <f t="shared" si="18"/>
        <v>0</v>
      </c>
      <c r="U68" s="31">
        <f t="shared" si="19"/>
        <v>659</v>
      </c>
      <c r="V68" s="31">
        <f>IF(T68=0,0,IF(U68=1,1,IF(COUNTIF($T$65:T67,T68)=0,1,0)))</f>
        <v>0</v>
      </c>
      <c r="W68" s="31">
        <f>IF(T68=0,0,SUM($V$65:V68))</f>
        <v>0</v>
      </c>
      <c r="X68" s="31" t="str">
        <f t="shared" si="20"/>
        <v>-</v>
      </c>
      <c r="Y68" s="47"/>
      <c r="Z68" s="46">
        <v>4</v>
      </c>
      <c r="AA68" s="31" t="str">
        <f t="shared" si="7"/>
        <v/>
      </c>
      <c r="AB68" s="31" t="str">
        <f t="shared" si="8"/>
        <v/>
      </c>
      <c r="AC68" s="31" t="str">
        <f t="shared" si="9"/>
        <v/>
      </c>
      <c r="AD68" s="30">
        <f t="shared" si="10"/>
        <v>0</v>
      </c>
      <c r="AR68" s="1">
        <f>IF($C68='Lookup tables'!$G$13,'Lookup tables'!$I$13,IF($C68='Lookup tables'!$G$14,'Lookup tables'!$I$14,$C68))</f>
        <v>0</v>
      </c>
    </row>
    <row r="69" spans="1:44" x14ac:dyDescent="0.25">
      <c r="A69" s="3"/>
      <c r="B69" s="4"/>
      <c r="C69" s="77"/>
      <c r="D69" s="5">
        <f>IF(ISNUMBER(VLOOKUP(AR69,'Lookup tables'!$I$2:$J$15,2,FALSE)),VLOOKUP(AR69,'Lookup tables'!$I$2:$J$15,2,FALSE),0)</f>
        <v>0</v>
      </c>
      <c r="E69" s="4"/>
      <c r="F69" s="7">
        <f t="shared" si="11"/>
        <v>0</v>
      </c>
      <c r="G69" s="87" t="str">
        <f t="shared" si="4"/>
        <v/>
      </c>
      <c r="H69" s="2"/>
      <c r="I69" s="2"/>
      <c r="J69" s="2"/>
      <c r="K69" s="2"/>
      <c r="M69" s="36">
        <f t="shared" si="12"/>
        <v>0</v>
      </c>
      <c r="N69" s="36">
        <f t="shared" si="13"/>
        <v>0</v>
      </c>
      <c r="O69" s="36">
        <f t="shared" si="14"/>
        <v>0</v>
      </c>
      <c r="P69" s="36">
        <f t="shared" si="15"/>
        <v>0</v>
      </c>
      <c r="Q69" s="36">
        <f t="shared" si="16"/>
        <v>0</v>
      </c>
      <c r="R69" s="45">
        <f t="shared" si="17"/>
        <v>0</v>
      </c>
      <c r="S69" s="83" t="str">
        <f t="shared" si="6"/>
        <v>BLANK</v>
      </c>
      <c r="T69" s="46">
        <f t="shared" si="18"/>
        <v>0</v>
      </c>
      <c r="U69" s="31">
        <f t="shared" si="19"/>
        <v>659</v>
      </c>
      <c r="V69" s="31">
        <f>IF(T69=0,0,IF(U69=1,1,IF(COUNTIF($T$65:T68,T69)=0,1,0)))</f>
        <v>0</v>
      </c>
      <c r="W69" s="31">
        <f>IF(T69=0,0,SUM($V$65:V69))</f>
        <v>0</v>
      </c>
      <c r="X69" s="31" t="str">
        <f t="shared" si="20"/>
        <v>-</v>
      </c>
      <c r="Y69" s="47"/>
      <c r="Z69" s="46">
        <v>5</v>
      </c>
      <c r="AA69" s="31" t="str">
        <f t="shared" si="7"/>
        <v/>
      </c>
      <c r="AB69" s="31" t="str">
        <f t="shared" si="8"/>
        <v/>
      </c>
      <c r="AC69" s="31" t="str">
        <f t="shared" si="9"/>
        <v/>
      </c>
      <c r="AD69" s="30">
        <f t="shared" si="10"/>
        <v>0</v>
      </c>
      <c r="AR69" s="1">
        <f>IF($C69='Lookup tables'!$G$13,'Lookup tables'!$I$13,IF($C69='Lookup tables'!$G$14,'Lookup tables'!$I$14,$C69))</f>
        <v>0</v>
      </c>
    </row>
    <row r="70" spans="1:44" x14ac:dyDescent="0.25">
      <c r="A70" s="3"/>
      <c r="B70" s="4"/>
      <c r="C70" s="77"/>
      <c r="D70" s="5">
        <f>IF(ISNUMBER(VLOOKUP(AR70,'Lookup tables'!$I$2:$J$15,2,FALSE)),VLOOKUP(AR70,'Lookup tables'!$I$2:$J$15,2,FALSE),0)</f>
        <v>0</v>
      </c>
      <c r="E70" s="4"/>
      <c r="F70" s="7">
        <f t="shared" si="11"/>
        <v>0</v>
      </c>
      <c r="G70" s="87" t="str">
        <f t="shared" si="4"/>
        <v/>
      </c>
      <c r="H70" s="2"/>
      <c r="I70" s="2"/>
      <c r="J70" s="2"/>
      <c r="K70" s="2"/>
      <c r="M70" s="36">
        <f t="shared" si="12"/>
        <v>0</v>
      </c>
      <c r="N70" s="36">
        <f t="shared" si="13"/>
        <v>0</v>
      </c>
      <c r="O70" s="36">
        <f t="shared" si="14"/>
        <v>0</v>
      </c>
      <c r="P70" s="36">
        <f t="shared" si="15"/>
        <v>0</v>
      </c>
      <c r="Q70" s="36">
        <f t="shared" si="16"/>
        <v>0</v>
      </c>
      <c r="R70" s="45">
        <f t="shared" si="17"/>
        <v>0</v>
      </c>
      <c r="S70" s="83" t="str">
        <f t="shared" si="6"/>
        <v>BLANK</v>
      </c>
      <c r="T70" s="46">
        <f t="shared" si="18"/>
        <v>0</v>
      </c>
      <c r="U70" s="31">
        <f t="shared" si="19"/>
        <v>659</v>
      </c>
      <c r="V70" s="31">
        <f>IF(T70=0,0,IF(U70=1,1,IF(COUNTIF($T$65:T69,T70)=0,1,0)))</f>
        <v>0</v>
      </c>
      <c r="W70" s="31">
        <f>IF(T70=0,0,SUM($V$65:V70))</f>
        <v>0</v>
      </c>
      <c r="X70" s="31" t="str">
        <f t="shared" si="20"/>
        <v>-</v>
      </c>
      <c r="Y70" s="47"/>
      <c r="Z70" s="46">
        <v>6</v>
      </c>
      <c r="AA70" s="31" t="str">
        <f t="shared" si="7"/>
        <v/>
      </c>
      <c r="AB70" s="31" t="str">
        <f t="shared" si="8"/>
        <v/>
      </c>
      <c r="AC70" s="31" t="str">
        <f t="shared" si="9"/>
        <v/>
      </c>
      <c r="AD70" s="30">
        <f t="shared" si="10"/>
        <v>0</v>
      </c>
      <c r="AR70" s="1">
        <f>IF($C70='Lookup tables'!$G$13,'Lookup tables'!$I$13,IF($C70='Lookup tables'!$G$14,'Lookup tables'!$I$14,$C70))</f>
        <v>0</v>
      </c>
    </row>
    <row r="71" spans="1:44" x14ac:dyDescent="0.25">
      <c r="A71" s="3"/>
      <c r="B71" s="4"/>
      <c r="C71" s="77"/>
      <c r="D71" s="5">
        <f>IF(ISNUMBER(VLOOKUP(AR71,'Lookup tables'!$I$2:$J$15,2,FALSE)),VLOOKUP(AR71,'Lookup tables'!$I$2:$J$15,2,FALSE),0)</f>
        <v>0</v>
      </c>
      <c r="E71" s="4"/>
      <c r="F71" s="7">
        <f t="shared" si="11"/>
        <v>0</v>
      </c>
      <c r="G71" s="87" t="str">
        <f t="shared" si="4"/>
        <v/>
      </c>
      <c r="H71" s="2"/>
      <c r="I71" s="2"/>
      <c r="J71" s="2"/>
      <c r="K71" s="2"/>
      <c r="M71" s="36">
        <f t="shared" si="12"/>
        <v>0</v>
      </c>
      <c r="N71" s="36">
        <f t="shared" si="13"/>
        <v>0</v>
      </c>
      <c r="O71" s="36">
        <f t="shared" si="14"/>
        <v>0</v>
      </c>
      <c r="P71" s="36">
        <f t="shared" si="15"/>
        <v>0</v>
      </c>
      <c r="Q71" s="36">
        <f t="shared" si="16"/>
        <v>0</v>
      </c>
      <c r="R71" s="45">
        <f t="shared" si="17"/>
        <v>0</v>
      </c>
      <c r="S71" s="83" t="str">
        <f t="shared" si="6"/>
        <v>BLANK</v>
      </c>
      <c r="T71" s="46">
        <f t="shared" si="18"/>
        <v>0</v>
      </c>
      <c r="U71" s="31">
        <f t="shared" si="19"/>
        <v>659</v>
      </c>
      <c r="V71" s="31">
        <f>IF(T71=0,0,IF(U71=1,1,IF(COUNTIF($T$65:T70,T71)=0,1,0)))</f>
        <v>0</v>
      </c>
      <c r="W71" s="31">
        <f>IF(T71=0,0,SUM($V$65:V71))</f>
        <v>0</v>
      </c>
      <c r="X71" s="31" t="str">
        <f t="shared" si="20"/>
        <v>-</v>
      </c>
      <c r="Y71" s="47"/>
      <c r="Z71" s="46">
        <v>7</v>
      </c>
      <c r="AA71" s="31" t="str">
        <f t="shared" si="7"/>
        <v/>
      </c>
      <c r="AB71" s="31" t="str">
        <f t="shared" si="8"/>
        <v/>
      </c>
      <c r="AC71" s="31" t="str">
        <f t="shared" si="9"/>
        <v/>
      </c>
      <c r="AD71" s="30">
        <f t="shared" si="10"/>
        <v>0</v>
      </c>
      <c r="AR71" s="1">
        <f>IF($C71='Lookup tables'!$G$13,'Lookup tables'!$I$13,IF($C71='Lookup tables'!$G$14,'Lookup tables'!$I$14,$C71))</f>
        <v>0</v>
      </c>
    </row>
    <row r="72" spans="1:44" x14ac:dyDescent="0.25">
      <c r="A72" s="3"/>
      <c r="B72" s="4"/>
      <c r="C72" s="77"/>
      <c r="D72" s="5">
        <f>IF(ISNUMBER(VLOOKUP(AR72,'Lookup tables'!$I$2:$J$15,2,FALSE)),VLOOKUP(AR72,'Lookup tables'!$I$2:$J$15,2,FALSE),0)</f>
        <v>0</v>
      </c>
      <c r="E72" s="4"/>
      <c r="F72" s="7">
        <f t="shared" si="11"/>
        <v>0</v>
      </c>
      <c r="G72" s="87" t="str">
        <f t="shared" si="4"/>
        <v/>
      </c>
      <c r="H72" s="2"/>
      <c r="I72" s="2"/>
      <c r="J72" s="2"/>
      <c r="K72" s="2"/>
      <c r="M72" s="36">
        <f t="shared" si="12"/>
        <v>0</v>
      </c>
      <c r="N72" s="36">
        <f t="shared" si="13"/>
        <v>0</v>
      </c>
      <c r="O72" s="36">
        <f t="shared" si="14"/>
        <v>0</v>
      </c>
      <c r="P72" s="36">
        <f t="shared" si="15"/>
        <v>0</v>
      </c>
      <c r="Q72" s="36">
        <f t="shared" si="16"/>
        <v>0</v>
      </c>
      <c r="R72" s="45">
        <f t="shared" si="17"/>
        <v>0</v>
      </c>
      <c r="S72" s="83" t="str">
        <f t="shared" si="6"/>
        <v>BLANK</v>
      </c>
      <c r="T72" s="46">
        <f t="shared" si="18"/>
        <v>0</v>
      </c>
      <c r="U72" s="31">
        <f t="shared" si="19"/>
        <v>659</v>
      </c>
      <c r="V72" s="31">
        <f>IF(T72=0,0,IF(U72=1,1,IF(COUNTIF($T$65:T71,T72)=0,1,0)))</f>
        <v>0</v>
      </c>
      <c r="W72" s="31">
        <f>IF(T72=0,0,SUM($V$65:V72))</f>
        <v>0</v>
      </c>
      <c r="X72" s="31" t="str">
        <f t="shared" si="20"/>
        <v>-</v>
      </c>
      <c r="Y72" s="47"/>
      <c r="Z72" s="46">
        <v>8</v>
      </c>
      <c r="AA72" s="31" t="str">
        <f t="shared" si="7"/>
        <v/>
      </c>
      <c r="AB72" s="31" t="str">
        <f t="shared" si="8"/>
        <v/>
      </c>
      <c r="AC72" s="31" t="str">
        <f t="shared" si="9"/>
        <v/>
      </c>
      <c r="AD72" s="30">
        <f t="shared" si="10"/>
        <v>0</v>
      </c>
      <c r="AR72" s="1">
        <f>IF($C72='Lookup tables'!$G$13,'Lookup tables'!$I$13,IF($C72='Lookup tables'!$G$14,'Lookup tables'!$I$14,$C72))</f>
        <v>0</v>
      </c>
    </row>
    <row r="73" spans="1:44" x14ac:dyDescent="0.25">
      <c r="A73" s="3"/>
      <c r="B73" s="4"/>
      <c r="C73" s="77"/>
      <c r="D73" s="5">
        <f>IF(ISNUMBER(VLOOKUP(AR73,'Lookup tables'!$I$2:$J$15,2,FALSE)),VLOOKUP(AR73,'Lookup tables'!$I$2:$J$15,2,FALSE),0)</f>
        <v>0</v>
      </c>
      <c r="E73" s="4"/>
      <c r="F73" s="7">
        <f t="shared" si="11"/>
        <v>0</v>
      </c>
      <c r="G73" s="87" t="str">
        <f t="shared" si="4"/>
        <v/>
      </c>
      <c r="H73" s="2"/>
      <c r="I73" s="2"/>
      <c r="J73" s="2"/>
      <c r="K73" s="2"/>
      <c r="M73" s="36">
        <f t="shared" si="12"/>
        <v>0</v>
      </c>
      <c r="N73" s="36">
        <f t="shared" si="13"/>
        <v>0</v>
      </c>
      <c r="O73" s="36">
        <f t="shared" si="14"/>
        <v>0</v>
      </c>
      <c r="P73" s="36">
        <f t="shared" si="15"/>
        <v>0</v>
      </c>
      <c r="Q73" s="36">
        <f t="shared" si="16"/>
        <v>0</v>
      </c>
      <c r="R73" s="45">
        <f t="shared" si="17"/>
        <v>0</v>
      </c>
      <c r="S73" s="83" t="str">
        <f t="shared" si="6"/>
        <v>BLANK</v>
      </c>
      <c r="T73" s="46">
        <f t="shared" si="18"/>
        <v>0</v>
      </c>
      <c r="U73" s="31">
        <f t="shared" si="19"/>
        <v>659</v>
      </c>
      <c r="V73" s="31">
        <f>IF(T73=0,0,IF(U73=1,1,IF(COUNTIF($T$65:T72,T73)=0,1,0)))</f>
        <v>0</v>
      </c>
      <c r="W73" s="31">
        <f>IF(T73=0,0,SUM($V$65:V73))</f>
        <v>0</v>
      </c>
      <c r="X73" s="31" t="str">
        <f t="shared" si="20"/>
        <v>-</v>
      </c>
      <c r="Y73" s="47"/>
      <c r="Z73" s="46">
        <v>9</v>
      </c>
      <c r="AA73" s="31" t="str">
        <f t="shared" si="7"/>
        <v/>
      </c>
      <c r="AB73" s="31" t="str">
        <f t="shared" si="8"/>
        <v/>
      </c>
      <c r="AC73" s="31" t="str">
        <f t="shared" si="9"/>
        <v/>
      </c>
      <c r="AD73" s="30">
        <f t="shared" si="10"/>
        <v>0</v>
      </c>
      <c r="AR73" s="1">
        <f>IF($C73='Lookup tables'!$G$13,'Lookup tables'!$I$13,IF($C73='Lookup tables'!$G$14,'Lookup tables'!$I$14,$C73))</f>
        <v>0</v>
      </c>
    </row>
    <row r="74" spans="1:44" x14ac:dyDescent="0.25">
      <c r="A74" s="3"/>
      <c r="B74" s="4"/>
      <c r="C74" s="77"/>
      <c r="D74" s="5">
        <f>IF(ISNUMBER(VLOOKUP(AR74,'Lookup tables'!$I$2:$J$15,2,FALSE)),VLOOKUP(AR74,'Lookup tables'!$I$2:$J$15,2,FALSE),0)</f>
        <v>0</v>
      </c>
      <c r="E74" s="4"/>
      <c r="F74" s="7">
        <f t="shared" si="11"/>
        <v>0</v>
      </c>
      <c r="G74" s="87" t="str">
        <f t="shared" si="4"/>
        <v/>
      </c>
      <c r="H74" s="2"/>
      <c r="I74" s="2"/>
      <c r="J74" s="2"/>
      <c r="K74" s="2"/>
      <c r="M74" s="36">
        <f t="shared" si="12"/>
        <v>0</v>
      </c>
      <c r="N74" s="36">
        <f t="shared" si="13"/>
        <v>0</v>
      </c>
      <c r="O74" s="36">
        <f t="shared" si="14"/>
        <v>0</v>
      </c>
      <c r="P74" s="36">
        <f t="shared" si="15"/>
        <v>0</v>
      </c>
      <c r="Q74" s="36">
        <f t="shared" si="16"/>
        <v>0</v>
      </c>
      <c r="R74" s="45">
        <f t="shared" si="17"/>
        <v>0</v>
      </c>
      <c r="S74" s="83" t="str">
        <f t="shared" si="6"/>
        <v>BLANK</v>
      </c>
      <c r="T74" s="46">
        <f t="shared" si="18"/>
        <v>0</v>
      </c>
      <c r="U74" s="31">
        <f t="shared" si="19"/>
        <v>659</v>
      </c>
      <c r="V74" s="31">
        <f>IF(T74=0,0,IF(U74=1,1,IF(COUNTIF($T$65:T73,T74)=0,1,0)))</f>
        <v>0</v>
      </c>
      <c r="W74" s="31">
        <f>IF(T74=0,0,SUM($V$65:V74))</f>
        <v>0</v>
      </c>
      <c r="X74" s="31" t="str">
        <f t="shared" si="20"/>
        <v>-</v>
      </c>
      <c r="Y74" s="47"/>
      <c r="Z74" s="46">
        <v>10</v>
      </c>
      <c r="AA74" s="31" t="str">
        <f t="shared" si="7"/>
        <v/>
      </c>
      <c r="AB74" s="31" t="str">
        <f t="shared" si="8"/>
        <v/>
      </c>
      <c r="AC74" s="31" t="str">
        <f t="shared" si="9"/>
        <v/>
      </c>
      <c r="AD74" s="30">
        <f t="shared" si="10"/>
        <v>0</v>
      </c>
      <c r="AR74" s="1">
        <f>IF($C74='Lookup tables'!$G$13,'Lookup tables'!$I$13,IF($C74='Lookup tables'!$G$14,'Lookup tables'!$I$14,$C74))</f>
        <v>0</v>
      </c>
    </row>
    <row r="75" spans="1:44" x14ac:dyDescent="0.25">
      <c r="A75" s="3"/>
      <c r="B75" s="4"/>
      <c r="C75" s="77"/>
      <c r="D75" s="5">
        <f>IF(ISNUMBER(VLOOKUP(AR75,'Lookup tables'!$I$2:$J$15,2,FALSE)),VLOOKUP(AR75,'Lookup tables'!$I$2:$J$15,2,FALSE),0)</f>
        <v>0</v>
      </c>
      <c r="E75" s="4"/>
      <c r="F75" s="7">
        <f t="shared" si="11"/>
        <v>0</v>
      </c>
      <c r="G75" s="87" t="str">
        <f t="shared" si="4"/>
        <v/>
      </c>
      <c r="H75" s="2"/>
      <c r="I75" s="2"/>
      <c r="J75" s="2"/>
      <c r="K75" s="2"/>
      <c r="M75" s="36">
        <f t="shared" si="12"/>
        <v>0</v>
      </c>
      <c r="N75" s="36">
        <f t="shared" si="13"/>
        <v>0</v>
      </c>
      <c r="O75" s="36">
        <f t="shared" si="14"/>
        <v>0</v>
      </c>
      <c r="P75" s="36">
        <f t="shared" si="15"/>
        <v>0</v>
      </c>
      <c r="Q75" s="36">
        <f t="shared" si="16"/>
        <v>0</v>
      </c>
      <c r="R75" s="45">
        <f t="shared" si="17"/>
        <v>0</v>
      </c>
      <c r="S75" s="83" t="str">
        <f t="shared" si="6"/>
        <v>BLANK</v>
      </c>
      <c r="T75" s="46">
        <f t="shared" si="18"/>
        <v>0</v>
      </c>
      <c r="U75" s="31">
        <f t="shared" si="19"/>
        <v>659</v>
      </c>
      <c r="V75" s="31">
        <f>IF(T75=0,0,IF(U75=1,1,IF(COUNTIF($T$65:T74,T75)=0,1,0)))</f>
        <v>0</v>
      </c>
      <c r="W75" s="31">
        <f>IF(T75=0,0,SUM($V$65:V75))</f>
        <v>0</v>
      </c>
      <c r="X75" s="31" t="str">
        <f t="shared" si="20"/>
        <v>-</v>
      </c>
      <c r="Y75" s="47"/>
      <c r="Z75" s="46">
        <v>11</v>
      </c>
      <c r="AA75" s="31" t="str">
        <f t="shared" si="7"/>
        <v/>
      </c>
      <c r="AB75" s="31" t="str">
        <f t="shared" si="8"/>
        <v/>
      </c>
      <c r="AC75" s="31" t="str">
        <f t="shared" si="9"/>
        <v/>
      </c>
      <c r="AD75" s="30">
        <f t="shared" si="10"/>
        <v>0</v>
      </c>
      <c r="AR75" s="1">
        <f>IF($C75='Lookup tables'!$G$13,'Lookup tables'!$I$13,IF($C75='Lookup tables'!$G$14,'Lookup tables'!$I$14,$C75))</f>
        <v>0</v>
      </c>
    </row>
    <row r="76" spans="1:44" x14ac:dyDescent="0.25">
      <c r="A76" s="3"/>
      <c r="B76" s="4"/>
      <c r="C76" s="77"/>
      <c r="D76" s="5">
        <f>IF(ISNUMBER(VLOOKUP(AR76,'Lookup tables'!$I$2:$J$15,2,FALSE)),VLOOKUP(AR76,'Lookup tables'!$I$2:$J$15,2,FALSE),0)</f>
        <v>0</v>
      </c>
      <c r="E76" s="4"/>
      <c r="F76" s="7">
        <f t="shared" si="11"/>
        <v>0</v>
      </c>
      <c r="G76" s="87" t="str">
        <f t="shared" si="4"/>
        <v/>
      </c>
      <c r="H76" s="2"/>
      <c r="I76" s="2"/>
      <c r="J76" s="2"/>
      <c r="K76" s="2"/>
      <c r="M76" s="36">
        <f t="shared" si="12"/>
        <v>0</v>
      </c>
      <c r="N76" s="36">
        <f t="shared" si="13"/>
        <v>0</v>
      </c>
      <c r="O76" s="36">
        <f t="shared" si="14"/>
        <v>0</v>
      </c>
      <c r="P76" s="36">
        <f t="shared" si="15"/>
        <v>0</v>
      </c>
      <c r="Q76" s="36">
        <f t="shared" si="16"/>
        <v>0</v>
      </c>
      <c r="R76" s="45">
        <f t="shared" si="17"/>
        <v>0</v>
      </c>
      <c r="S76" s="83" t="str">
        <f t="shared" si="6"/>
        <v>BLANK</v>
      </c>
      <c r="T76" s="46">
        <f t="shared" si="18"/>
        <v>0</v>
      </c>
      <c r="U76" s="31">
        <f t="shared" si="19"/>
        <v>659</v>
      </c>
      <c r="V76" s="31">
        <f>IF(T76=0,0,IF(U76=1,1,IF(COUNTIF($T$65:T75,T76)=0,1,0)))</f>
        <v>0</v>
      </c>
      <c r="W76" s="31">
        <f>IF(T76=0,0,SUM($V$65:V76))</f>
        <v>0</v>
      </c>
      <c r="X76" s="31" t="str">
        <f t="shared" si="20"/>
        <v>-</v>
      </c>
      <c r="Y76" s="47"/>
      <c r="Z76" s="46">
        <v>12</v>
      </c>
      <c r="AA76" s="31" t="str">
        <f t="shared" si="7"/>
        <v/>
      </c>
      <c r="AB76" s="31" t="str">
        <f t="shared" si="8"/>
        <v/>
      </c>
      <c r="AC76" s="31" t="str">
        <f t="shared" si="9"/>
        <v/>
      </c>
      <c r="AD76" s="30">
        <f t="shared" si="10"/>
        <v>0</v>
      </c>
      <c r="AR76" s="1">
        <f>IF($C76='Lookup tables'!$G$13,'Lookup tables'!$I$13,IF($C76='Lookup tables'!$G$14,'Lookup tables'!$I$14,$C76))</f>
        <v>0</v>
      </c>
    </row>
    <row r="77" spans="1:44" x14ac:dyDescent="0.25">
      <c r="A77" s="3"/>
      <c r="B77" s="4"/>
      <c r="C77" s="77"/>
      <c r="D77" s="5">
        <f>IF(ISNUMBER(VLOOKUP(AR77,'Lookup tables'!$I$2:$J$15,2,FALSE)),VLOOKUP(AR77,'Lookup tables'!$I$2:$J$15,2,FALSE),0)</f>
        <v>0</v>
      </c>
      <c r="E77" s="4"/>
      <c r="F77" s="7">
        <f t="shared" si="11"/>
        <v>0</v>
      </c>
      <c r="G77" s="87" t="str">
        <f t="shared" si="4"/>
        <v/>
      </c>
      <c r="H77" s="2"/>
      <c r="I77" s="2"/>
      <c r="J77" s="2"/>
      <c r="K77" s="2"/>
      <c r="M77" s="36">
        <f t="shared" si="12"/>
        <v>0</v>
      </c>
      <c r="N77" s="36">
        <f t="shared" si="13"/>
        <v>0</v>
      </c>
      <c r="O77" s="36">
        <f t="shared" si="14"/>
        <v>0</v>
      </c>
      <c r="P77" s="36">
        <f t="shared" si="15"/>
        <v>0</v>
      </c>
      <c r="Q77" s="36">
        <f t="shared" si="16"/>
        <v>0</v>
      </c>
      <c r="R77" s="45">
        <f t="shared" si="17"/>
        <v>0</v>
      </c>
      <c r="S77" s="83" t="str">
        <f t="shared" si="6"/>
        <v>BLANK</v>
      </c>
      <c r="T77" s="46">
        <f t="shared" si="18"/>
        <v>0</v>
      </c>
      <c r="U77" s="31">
        <f t="shared" si="19"/>
        <v>659</v>
      </c>
      <c r="V77" s="31">
        <f>IF(T77=0,0,IF(U77=1,1,IF(COUNTIF($T$65:T76,T77)=0,1,0)))</f>
        <v>0</v>
      </c>
      <c r="W77" s="31">
        <f>IF(T77=0,0,SUM($V$65:V77))</f>
        <v>0</v>
      </c>
      <c r="X77" s="31" t="str">
        <f t="shared" si="20"/>
        <v>-</v>
      </c>
      <c r="Y77" s="47"/>
      <c r="Z77" s="46">
        <v>13</v>
      </c>
      <c r="AA77" s="31" t="str">
        <f t="shared" si="7"/>
        <v/>
      </c>
      <c r="AB77" s="31" t="str">
        <f t="shared" si="8"/>
        <v/>
      </c>
      <c r="AC77" s="31" t="str">
        <f t="shared" si="9"/>
        <v/>
      </c>
      <c r="AD77" s="30">
        <f t="shared" si="10"/>
        <v>0</v>
      </c>
      <c r="AR77" s="1">
        <f>IF($C77='Lookup tables'!$G$13,'Lookup tables'!$I$13,IF($C77='Lookup tables'!$G$14,'Lookup tables'!$I$14,$C77))</f>
        <v>0</v>
      </c>
    </row>
    <row r="78" spans="1:44" x14ac:dyDescent="0.25">
      <c r="A78" s="3"/>
      <c r="B78" s="4"/>
      <c r="C78" s="77"/>
      <c r="D78" s="5">
        <f>IF(ISNUMBER(VLOOKUP(AR78,'Lookup tables'!$I$2:$J$15,2,FALSE)),VLOOKUP(AR78,'Lookup tables'!$I$2:$J$15,2,FALSE),0)</f>
        <v>0</v>
      </c>
      <c r="E78" s="4"/>
      <c r="F78" s="7">
        <f t="shared" si="11"/>
        <v>0</v>
      </c>
      <c r="G78" s="87" t="str">
        <f t="shared" si="4"/>
        <v/>
      </c>
      <c r="H78" s="2"/>
      <c r="I78" s="2"/>
      <c r="J78" s="2"/>
      <c r="K78" s="2"/>
      <c r="M78" s="36">
        <f t="shared" si="12"/>
        <v>0</v>
      </c>
      <c r="N78" s="36">
        <f t="shared" si="13"/>
        <v>0</v>
      </c>
      <c r="O78" s="36">
        <f t="shared" si="14"/>
        <v>0</v>
      </c>
      <c r="P78" s="36">
        <f t="shared" si="15"/>
        <v>0</v>
      </c>
      <c r="Q78" s="36">
        <f t="shared" si="16"/>
        <v>0</v>
      </c>
      <c r="R78" s="45">
        <f t="shared" si="17"/>
        <v>0</v>
      </c>
      <c r="S78" s="83" t="str">
        <f t="shared" si="6"/>
        <v>BLANK</v>
      </c>
      <c r="T78" s="46">
        <f t="shared" si="18"/>
        <v>0</v>
      </c>
      <c r="U78" s="31">
        <f t="shared" si="19"/>
        <v>659</v>
      </c>
      <c r="V78" s="31">
        <f>IF(T78=0,0,IF(U78=1,1,IF(COUNTIF($T$65:T77,T78)=0,1,0)))</f>
        <v>0</v>
      </c>
      <c r="W78" s="31">
        <f>IF(T78=0,0,SUM($V$65:V78))</f>
        <v>0</v>
      </c>
      <c r="X78" s="31" t="str">
        <f t="shared" si="20"/>
        <v>-</v>
      </c>
      <c r="Y78" s="47"/>
      <c r="Z78" s="46">
        <v>14</v>
      </c>
      <c r="AA78" s="31" t="str">
        <f t="shared" si="7"/>
        <v/>
      </c>
      <c r="AB78" s="31" t="str">
        <f t="shared" si="8"/>
        <v/>
      </c>
      <c r="AC78" s="31" t="str">
        <f t="shared" si="9"/>
        <v/>
      </c>
      <c r="AD78" s="30">
        <f t="shared" si="10"/>
        <v>0</v>
      </c>
      <c r="AR78" s="1">
        <f>IF($C78='Lookup tables'!$G$13,'Lookup tables'!$I$13,IF($C78='Lookup tables'!$G$14,'Lookup tables'!$I$14,$C78))</f>
        <v>0</v>
      </c>
    </row>
    <row r="79" spans="1:44" x14ac:dyDescent="0.25">
      <c r="A79" s="3"/>
      <c r="B79" s="4"/>
      <c r="C79" s="77"/>
      <c r="D79" s="5">
        <f>IF(ISNUMBER(VLOOKUP(AR79,'Lookup tables'!$I$2:$J$15,2,FALSE)),VLOOKUP(AR79,'Lookup tables'!$I$2:$J$15,2,FALSE),0)</f>
        <v>0</v>
      </c>
      <c r="E79" s="4"/>
      <c r="F79" s="7">
        <f t="shared" si="11"/>
        <v>0</v>
      </c>
      <c r="G79" s="87" t="str">
        <f t="shared" si="4"/>
        <v/>
      </c>
      <c r="H79" s="2"/>
      <c r="I79" s="2"/>
      <c r="J79" s="2"/>
      <c r="K79" s="2"/>
      <c r="M79" s="36">
        <f t="shared" si="12"/>
        <v>0</v>
      </c>
      <c r="N79" s="36">
        <f t="shared" si="13"/>
        <v>0</v>
      </c>
      <c r="O79" s="36">
        <f t="shared" si="14"/>
        <v>0</v>
      </c>
      <c r="P79" s="36">
        <f t="shared" si="15"/>
        <v>0</v>
      </c>
      <c r="Q79" s="36">
        <f t="shared" si="16"/>
        <v>0</v>
      </c>
      <c r="R79" s="45">
        <f t="shared" si="17"/>
        <v>0</v>
      </c>
      <c r="S79" s="83" t="str">
        <f t="shared" si="6"/>
        <v>BLANK</v>
      </c>
      <c r="T79" s="46">
        <f t="shared" si="18"/>
        <v>0</v>
      </c>
      <c r="U79" s="31">
        <f t="shared" si="19"/>
        <v>659</v>
      </c>
      <c r="V79" s="31">
        <f>IF(T79=0,0,IF(U79=1,1,IF(COUNTIF($T$65:T78,T79)=0,1,0)))</f>
        <v>0</v>
      </c>
      <c r="W79" s="31">
        <f>IF(T79=0,0,SUM($V$65:V79))</f>
        <v>0</v>
      </c>
      <c r="X79" s="31" t="str">
        <f t="shared" si="20"/>
        <v>-</v>
      </c>
      <c r="Y79" s="47"/>
      <c r="Z79" s="46">
        <v>15</v>
      </c>
      <c r="AA79" s="31" t="str">
        <f t="shared" si="7"/>
        <v/>
      </c>
      <c r="AB79" s="31" t="str">
        <f t="shared" si="8"/>
        <v/>
      </c>
      <c r="AC79" s="31" t="str">
        <f t="shared" si="9"/>
        <v/>
      </c>
      <c r="AD79" s="30">
        <f t="shared" si="10"/>
        <v>0</v>
      </c>
      <c r="AR79" s="1">
        <f>IF($C79='Lookup tables'!$G$13,'Lookup tables'!$I$13,IF($C79='Lookup tables'!$G$14,'Lookup tables'!$I$14,$C79))</f>
        <v>0</v>
      </c>
    </row>
    <row r="80" spans="1:44" x14ac:dyDescent="0.25">
      <c r="A80" s="3"/>
      <c r="B80" s="4"/>
      <c r="C80" s="77"/>
      <c r="D80" s="5">
        <f>IF(ISNUMBER(VLOOKUP(AR80,'Lookup tables'!$I$2:$J$15,2,FALSE)),VLOOKUP(AR80,'Lookup tables'!$I$2:$J$15,2,FALSE),0)</f>
        <v>0</v>
      </c>
      <c r="E80" s="4"/>
      <c r="F80" s="7">
        <f t="shared" si="11"/>
        <v>0</v>
      </c>
      <c r="G80" s="87" t="str">
        <f t="shared" si="4"/>
        <v/>
      </c>
      <c r="H80" s="2"/>
      <c r="I80" s="2"/>
      <c r="J80" s="2"/>
      <c r="K80" s="2"/>
      <c r="M80" s="36">
        <f t="shared" si="12"/>
        <v>0</v>
      </c>
      <c r="N80" s="36">
        <f>B80</f>
        <v>0</v>
      </c>
      <c r="O80" s="36">
        <f>C80</f>
        <v>0</v>
      </c>
      <c r="P80" s="36">
        <f t="shared" si="15"/>
        <v>0</v>
      </c>
      <c r="Q80" s="36">
        <f t="shared" si="16"/>
        <v>0</v>
      </c>
      <c r="R80" s="45">
        <f t="shared" si="17"/>
        <v>0</v>
      </c>
      <c r="S80" s="83" t="str">
        <f t="shared" si="6"/>
        <v>BLANK</v>
      </c>
      <c r="T80" s="46">
        <f t="shared" si="18"/>
        <v>0</v>
      </c>
      <c r="U80" s="31">
        <f t="shared" si="19"/>
        <v>659</v>
      </c>
      <c r="V80" s="31">
        <f>IF(T80=0,0,IF(U80=1,1,IF(COUNTIF($T$65:T79,T80)=0,1,0)))</f>
        <v>0</v>
      </c>
      <c r="W80" s="31">
        <f>IF(T80=0,0,SUM($V$65:V80))</f>
        <v>0</v>
      </c>
      <c r="X80" s="31" t="str">
        <f t="shared" si="20"/>
        <v>-</v>
      </c>
      <c r="Y80" s="47"/>
      <c r="Z80" s="46">
        <v>16</v>
      </c>
      <c r="AA80" s="31" t="str">
        <f t="shared" si="7"/>
        <v/>
      </c>
      <c r="AB80" s="31" t="str">
        <f t="shared" si="8"/>
        <v/>
      </c>
      <c r="AC80" s="31" t="str">
        <f t="shared" si="9"/>
        <v/>
      </c>
      <c r="AD80" s="30">
        <f t="shared" si="10"/>
        <v>0</v>
      </c>
      <c r="AR80" s="1">
        <f>IF($C80='Lookup tables'!$G$13,'Lookup tables'!$I$13,IF($C80='Lookup tables'!$G$14,'Lookup tables'!$I$14,$C80))</f>
        <v>0</v>
      </c>
    </row>
    <row r="81" spans="1:44" x14ac:dyDescent="0.25">
      <c r="A81" s="3"/>
      <c r="B81" s="4"/>
      <c r="C81" s="77"/>
      <c r="D81" s="5">
        <f>IF(ISNUMBER(VLOOKUP(AR81,'Lookup tables'!$I$2:$J$15,2,FALSE)),VLOOKUP(AR81,'Lookup tables'!$I$2:$J$15,2,FALSE),0)</f>
        <v>0</v>
      </c>
      <c r="E81" s="4"/>
      <c r="F81" s="7">
        <f t="shared" si="11"/>
        <v>0</v>
      </c>
      <c r="G81" s="87" t="str">
        <f t="shared" si="4"/>
        <v/>
      </c>
      <c r="H81" s="2"/>
      <c r="I81" s="2"/>
      <c r="J81" s="2"/>
      <c r="K81" s="2"/>
      <c r="M81" s="36">
        <f t="shared" si="12"/>
        <v>0</v>
      </c>
      <c r="N81" s="36">
        <f>B81</f>
        <v>0</v>
      </c>
      <c r="O81" s="36">
        <f>C81</f>
        <v>0</v>
      </c>
      <c r="P81" s="36">
        <f t="shared" si="15"/>
        <v>0</v>
      </c>
      <c r="Q81" s="36">
        <f t="shared" si="16"/>
        <v>0</v>
      </c>
      <c r="R81" s="45">
        <f t="shared" si="17"/>
        <v>0</v>
      </c>
      <c r="S81" s="83" t="str">
        <f t="shared" si="6"/>
        <v>BLANK</v>
      </c>
      <c r="T81" s="46">
        <f t="shared" si="18"/>
        <v>0</v>
      </c>
      <c r="U81" s="31">
        <f t="shared" si="19"/>
        <v>659</v>
      </c>
      <c r="V81" s="31">
        <f>IF(T81=0,0,IF(U81=1,1,IF(COUNTIF($T$65:T80,T81)=0,1,0)))</f>
        <v>0</v>
      </c>
      <c r="W81" s="31">
        <f>IF(T81=0,0,SUM($V$65:V81))</f>
        <v>0</v>
      </c>
      <c r="X81" s="31" t="str">
        <f t="shared" si="20"/>
        <v>-</v>
      </c>
      <c r="Y81" s="47"/>
      <c r="Z81" s="46">
        <v>17</v>
      </c>
      <c r="AA81" s="31" t="str">
        <f t="shared" si="7"/>
        <v/>
      </c>
      <c r="AB81" s="31" t="str">
        <f t="shared" si="8"/>
        <v/>
      </c>
      <c r="AC81" s="31" t="str">
        <f t="shared" si="9"/>
        <v/>
      </c>
      <c r="AD81" s="30">
        <f t="shared" si="10"/>
        <v>0</v>
      </c>
      <c r="AR81" s="1">
        <f>IF($C81='Lookup tables'!$G$13,'Lookup tables'!$I$13,IF($C81='Lookup tables'!$G$14,'Lookup tables'!$I$14,$C81))</f>
        <v>0</v>
      </c>
    </row>
    <row r="82" spans="1:44" x14ac:dyDescent="0.25">
      <c r="A82" s="3"/>
      <c r="B82" s="4"/>
      <c r="C82" s="77"/>
      <c r="D82" s="5">
        <f>IF(ISNUMBER(VLOOKUP(AR82,'Lookup tables'!$I$2:$J$15,2,FALSE)),VLOOKUP(AR82,'Lookup tables'!$I$2:$J$15,2,FALSE),0)</f>
        <v>0</v>
      </c>
      <c r="E82" s="4"/>
      <c r="F82" s="7">
        <f t="shared" si="11"/>
        <v>0</v>
      </c>
      <c r="G82" s="87" t="str">
        <f t="shared" si="4"/>
        <v/>
      </c>
      <c r="H82" s="2"/>
      <c r="I82" s="2"/>
      <c r="J82" s="2"/>
      <c r="K82" s="2"/>
      <c r="M82" s="36">
        <f t="shared" si="12"/>
        <v>0</v>
      </c>
      <c r="N82" s="36">
        <f t="shared" si="13"/>
        <v>0</v>
      </c>
      <c r="O82" s="36">
        <f t="shared" si="14"/>
        <v>0</v>
      </c>
      <c r="P82" s="36">
        <f t="shared" si="15"/>
        <v>0</v>
      </c>
      <c r="Q82" s="36">
        <f t="shared" si="16"/>
        <v>0</v>
      </c>
      <c r="R82" s="45">
        <f t="shared" si="17"/>
        <v>0</v>
      </c>
      <c r="S82" s="83" t="str">
        <f t="shared" si="6"/>
        <v>BLANK</v>
      </c>
      <c r="T82" s="46">
        <f t="shared" si="18"/>
        <v>0</v>
      </c>
      <c r="U82" s="31">
        <f t="shared" si="19"/>
        <v>659</v>
      </c>
      <c r="V82" s="31">
        <f>IF(T82=0,0,IF(U82=1,1,IF(COUNTIF($T$65:T81,T82)=0,1,0)))</f>
        <v>0</v>
      </c>
      <c r="W82" s="31">
        <f>IF(T82=0,0,SUM($V$65:V82))</f>
        <v>0</v>
      </c>
      <c r="X82" s="31" t="str">
        <f t="shared" si="20"/>
        <v>-</v>
      </c>
      <c r="Y82" s="47"/>
      <c r="Z82" s="46">
        <v>18</v>
      </c>
      <c r="AA82" s="31" t="str">
        <f t="shared" si="7"/>
        <v/>
      </c>
      <c r="AB82" s="31" t="str">
        <f t="shared" si="8"/>
        <v/>
      </c>
      <c r="AC82" s="31" t="str">
        <f t="shared" si="9"/>
        <v/>
      </c>
      <c r="AD82" s="30">
        <f t="shared" si="10"/>
        <v>0</v>
      </c>
      <c r="AR82" s="1">
        <f>IF($C82='Lookup tables'!$G$13,'Lookup tables'!$I$13,IF($C82='Lookup tables'!$G$14,'Lookup tables'!$I$14,$C82))</f>
        <v>0</v>
      </c>
    </row>
    <row r="83" spans="1:44" x14ac:dyDescent="0.25">
      <c r="A83" s="3"/>
      <c r="B83" s="4"/>
      <c r="C83" s="77"/>
      <c r="D83" s="5">
        <f>IF(ISNUMBER(VLOOKUP(AR83,'Lookup tables'!$I$2:$J$15,2,FALSE)),VLOOKUP(AR83,'Lookup tables'!$I$2:$J$15,2,FALSE),0)</f>
        <v>0</v>
      </c>
      <c r="E83" s="4"/>
      <c r="F83" s="7">
        <f t="shared" si="11"/>
        <v>0</v>
      </c>
      <c r="G83" s="87" t="str">
        <f t="shared" si="4"/>
        <v/>
      </c>
      <c r="H83" s="2"/>
      <c r="I83" s="2"/>
      <c r="J83" s="2"/>
      <c r="K83" s="2"/>
      <c r="M83" s="36">
        <f t="shared" si="12"/>
        <v>0</v>
      </c>
      <c r="N83" s="36">
        <f t="shared" si="13"/>
        <v>0</v>
      </c>
      <c r="O83" s="36">
        <f t="shared" si="14"/>
        <v>0</v>
      </c>
      <c r="P83" s="36">
        <f t="shared" si="15"/>
        <v>0</v>
      </c>
      <c r="Q83" s="36">
        <f t="shared" si="16"/>
        <v>0</v>
      </c>
      <c r="R83" s="45">
        <f t="shared" si="17"/>
        <v>0</v>
      </c>
      <c r="S83" s="83" t="str">
        <f t="shared" si="6"/>
        <v>BLANK</v>
      </c>
      <c r="T83" s="46">
        <f t="shared" si="18"/>
        <v>0</v>
      </c>
      <c r="U83" s="31">
        <f t="shared" si="19"/>
        <v>659</v>
      </c>
      <c r="V83" s="31">
        <f>IF(T83=0,0,IF(U83=1,1,IF(COUNTIF($T$65:T82,T83)=0,1,0)))</f>
        <v>0</v>
      </c>
      <c r="W83" s="31">
        <f>IF(T83=0,0,SUM($V$65:V83))</f>
        <v>0</v>
      </c>
      <c r="X83" s="31" t="str">
        <f t="shared" si="20"/>
        <v>-</v>
      </c>
      <c r="Y83" s="47"/>
      <c r="Z83" s="46">
        <v>19</v>
      </c>
      <c r="AA83" s="31" t="str">
        <f t="shared" si="7"/>
        <v/>
      </c>
      <c r="AB83" s="31" t="str">
        <f t="shared" si="8"/>
        <v/>
      </c>
      <c r="AC83" s="31" t="str">
        <f t="shared" si="9"/>
        <v/>
      </c>
      <c r="AD83" s="30">
        <f t="shared" si="10"/>
        <v>0</v>
      </c>
      <c r="AR83" s="1">
        <f>IF($C83='Lookup tables'!$G$13,'Lookup tables'!$I$13,IF($C83='Lookup tables'!$G$14,'Lookup tables'!$I$14,$C83))</f>
        <v>0</v>
      </c>
    </row>
    <row r="84" spans="1:44" x14ac:dyDescent="0.25">
      <c r="A84" s="3"/>
      <c r="B84" s="4"/>
      <c r="C84" s="77"/>
      <c r="D84" s="5">
        <f>IF(ISNUMBER(VLOOKUP(C84,'Lookup tables'!$G$2:$H$15,2,FALSE)),VLOOKUP(C84,'Lookup tables'!$G$2:$H$15,2,FALSE),0)</f>
        <v>0</v>
      </c>
      <c r="E84" s="4"/>
      <c r="F84" s="7">
        <f t="shared" si="11"/>
        <v>0</v>
      </c>
      <c r="G84" s="87" t="str">
        <f t="shared" si="4"/>
        <v/>
      </c>
      <c r="H84" s="2"/>
      <c r="I84" s="2"/>
      <c r="J84" s="2"/>
      <c r="K84" s="2"/>
      <c r="M84" s="36">
        <f t="shared" si="12"/>
        <v>0</v>
      </c>
      <c r="N84" s="36">
        <f t="shared" si="13"/>
        <v>0</v>
      </c>
      <c r="O84" s="36">
        <f t="shared" si="14"/>
        <v>0</v>
      </c>
      <c r="P84" s="36">
        <f t="shared" si="15"/>
        <v>0</v>
      </c>
      <c r="Q84" s="36">
        <f t="shared" si="16"/>
        <v>0</v>
      </c>
      <c r="R84" s="45">
        <f t="shared" si="17"/>
        <v>0</v>
      </c>
      <c r="S84" s="83" t="str">
        <f t="shared" si="6"/>
        <v>BLANK</v>
      </c>
      <c r="T84" s="46">
        <f t="shared" si="18"/>
        <v>0</v>
      </c>
      <c r="U84" s="31">
        <f t="shared" si="19"/>
        <v>659</v>
      </c>
      <c r="V84" s="31">
        <f>IF(T84=0,0,IF(U84=1,1,IF(COUNTIF($T$65:T83,T84)=0,1,0)))</f>
        <v>0</v>
      </c>
      <c r="W84" s="31">
        <f>IF(T84=0,0,SUM($V$65:V84))</f>
        <v>0</v>
      </c>
      <c r="X84" s="31" t="str">
        <f t="shared" si="20"/>
        <v>-</v>
      </c>
      <c r="Y84" s="47"/>
      <c r="Z84" s="46">
        <v>20</v>
      </c>
      <c r="AA84" s="31" t="str">
        <f t="shared" si="7"/>
        <v/>
      </c>
      <c r="AB84" s="31" t="str">
        <f t="shared" si="8"/>
        <v/>
      </c>
      <c r="AC84" s="31" t="str">
        <f t="shared" si="9"/>
        <v/>
      </c>
      <c r="AD84" s="30">
        <f t="shared" si="10"/>
        <v>0</v>
      </c>
      <c r="AR84" s="1">
        <f>IF($C84='Lookup tables'!$G$13,'Lookup tables'!$I$13,IF($C84='Lookup tables'!$G$14,'Lookup tables'!$I$14,$C84))</f>
        <v>0</v>
      </c>
    </row>
    <row r="85" spans="1:44" x14ac:dyDescent="0.25">
      <c r="A85" s="19"/>
      <c r="B85" s="2"/>
      <c r="C85" s="2"/>
      <c r="D85" s="2"/>
      <c r="E85" s="2"/>
      <c r="F85" s="2"/>
      <c r="G85" s="87"/>
      <c r="H85" s="2"/>
      <c r="I85" s="2"/>
      <c r="J85" s="2"/>
      <c r="K85" s="2"/>
      <c r="T85" s="46">
        <f t="shared" si="18"/>
        <v>0</v>
      </c>
      <c r="U85" s="31">
        <f t="shared" si="19"/>
        <v>659</v>
      </c>
      <c r="V85" s="31">
        <f>IF(T85=0,0,IF(U85=1,1,IF(COUNTIF($T$65:T84,T85)=0,1,0)))</f>
        <v>0</v>
      </c>
      <c r="W85" s="31">
        <f>IF(T85=0,0,SUM($V$65:V85))</f>
        <v>0</v>
      </c>
      <c r="X85" s="31" t="str">
        <f t="shared" si="20"/>
        <v>-</v>
      </c>
      <c r="Y85" s="43"/>
      <c r="Z85" s="29">
        <v>21</v>
      </c>
      <c r="AA85" s="31" t="str">
        <f t="shared" si="7"/>
        <v/>
      </c>
      <c r="AB85" s="31" t="str">
        <f t="shared" si="8"/>
        <v/>
      </c>
      <c r="AC85" s="31" t="str">
        <f t="shared" si="9"/>
        <v/>
      </c>
      <c r="AD85" s="30">
        <f t="shared" si="10"/>
        <v>0</v>
      </c>
    </row>
    <row r="86" spans="1:44" ht="15.75" thickBot="1" x14ac:dyDescent="0.3">
      <c r="A86" s="25"/>
      <c r="B86" s="26"/>
      <c r="C86" s="26"/>
      <c r="D86" s="26"/>
      <c r="E86" s="26"/>
      <c r="F86" s="26"/>
      <c r="G86" s="89"/>
      <c r="H86" s="2"/>
      <c r="I86" s="2"/>
      <c r="J86" s="2"/>
      <c r="K86" s="2"/>
      <c r="T86" s="46">
        <f t="shared" si="18"/>
        <v>0</v>
      </c>
      <c r="U86" s="31">
        <f t="shared" si="19"/>
        <v>659</v>
      </c>
      <c r="V86" s="31">
        <f>IF(T86=0,0,IF(U86=1,1,IF(COUNTIF($T$65:T85,T86)=0,1,0)))</f>
        <v>0</v>
      </c>
      <c r="W86" s="31">
        <f>IF(T86=0,0,SUM($V$65:V86))</f>
        <v>0</v>
      </c>
      <c r="X86" s="31" t="str">
        <f t="shared" si="20"/>
        <v>-</v>
      </c>
      <c r="Y86" s="43"/>
      <c r="Z86" s="29">
        <v>22</v>
      </c>
      <c r="AA86" s="31" t="str">
        <f t="shared" si="7"/>
        <v/>
      </c>
      <c r="AB86" s="31" t="str">
        <f t="shared" si="8"/>
        <v/>
      </c>
      <c r="AC86" s="31" t="str">
        <f t="shared" si="9"/>
        <v/>
      </c>
      <c r="AD86" s="30">
        <f t="shared" si="10"/>
        <v>0</v>
      </c>
    </row>
    <row r="87" spans="1:44" ht="15.75" thickBot="1" x14ac:dyDescent="0.3">
      <c r="T87" s="46">
        <f t="shared" si="18"/>
        <v>0</v>
      </c>
      <c r="U87" s="31">
        <f t="shared" si="19"/>
        <v>659</v>
      </c>
      <c r="V87" s="31">
        <f>IF(T87=0,0,IF(U87=1,1,IF(COUNTIF($T$65:T86,T87)=0,1,0)))</f>
        <v>0</v>
      </c>
      <c r="W87" s="31">
        <f>IF(T87=0,0,SUM($V$65:V87))</f>
        <v>0</v>
      </c>
      <c r="X87" s="31" t="str">
        <f t="shared" si="20"/>
        <v>-</v>
      </c>
      <c r="Y87" s="43"/>
      <c r="Z87" s="29">
        <v>23</v>
      </c>
      <c r="AA87" s="31" t="str">
        <f t="shared" si="7"/>
        <v/>
      </c>
      <c r="AB87" s="31" t="str">
        <f t="shared" si="8"/>
        <v/>
      </c>
      <c r="AC87" s="31" t="str">
        <f t="shared" si="9"/>
        <v/>
      </c>
      <c r="AD87" s="30">
        <f t="shared" si="10"/>
        <v>0</v>
      </c>
    </row>
    <row r="88" spans="1:44" ht="18.75" x14ac:dyDescent="0.3">
      <c r="A88" s="13" t="s">
        <v>50</v>
      </c>
      <c r="B88" s="14"/>
      <c r="C88" s="14"/>
      <c r="D88" s="15"/>
      <c r="E88" s="15"/>
      <c r="F88" s="15"/>
      <c r="G88" s="86"/>
      <c r="H88" s="2"/>
      <c r="I88" s="2"/>
      <c r="J88" s="2"/>
      <c r="K88" s="2"/>
      <c r="T88" s="46">
        <f t="shared" si="18"/>
        <v>0</v>
      </c>
      <c r="U88" s="31">
        <f t="shared" si="19"/>
        <v>659</v>
      </c>
      <c r="V88" s="31">
        <f>IF(T88=0,0,IF(U88=1,1,IF(COUNTIF($T$65:T87,T88)=0,1,0)))</f>
        <v>0</v>
      </c>
      <c r="W88" s="31">
        <f>IF(T88=0,0,SUM($V$65:V88))</f>
        <v>0</v>
      </c>
      <c r="X88" s="31" t="str">
        <f t="shared" si="20"/>
        <v>-</v>
      </c>
      <c r="Y88" s="43"/>
      <c r="Z88" s="29">
        <v>24</v>
      </c>
      <c r="AA88" s="31" t="str">
        <f t="shared" si="7"/>
        <v/>
      </c>
      <c r="AB88" s="31" t="str">
        <f t="shared" si="8"/>
        <v/>
      </c>
      <c r="AC88" s="31" t="str">
        <f t="shared" si="9"/>
        <v/>
      </c>
      <c r="AD88" s="30">
        <f t="shared" si="10"/>
        <v>0</v>
      </c>
    </row>
    <row r="89" spans="1:44" ht="18.75" x14ac:dyDescent="0.3">
      <c r="A89" s="16" t="s">
        <v>12</v>
      </c>
      <c r="B89" s="12"/>
      <c r="C89" s="12"/>
      <c r="D89" s="2"/>
      <c r="E89" s="2"/>
      <c r="F89" s="2"/>
      <c r="G89" s="87"/>
      <c r="H89" s="2"/>
      <c r="I89" s="2"/>
      <c r="J89" s="2"/>
      <c r="K89" s="2"/>
      <c r="T89" s="46">
        <f t="shared" si="18"/>
        <v>0</v>
      </c>
      <c r="U89" s="31">
        <f t="shared" si="19"/>
        <v>659</v>
      </c>
      <c r="V89" s="31">
        <f>IF(T89=0,0,IF(U89=1,1,IF(COUNTIF($T$65:T88,T89)=0,1,0)))</f>
        <v>0</v>
      </c>
      <c r="W89" s="31">
        <f>IF(T89=0,0,SUM($V$65:V89))</f>
        <v>0</v>
      </c>
      <c r="X89" s="31" t="str">
        <f t="shared" si="20"/>
        <v>-</v>
      </c>
      <c r="Y89" s="43"/>
      <c r="Z89" s="29">
        <v>25</v>
      </c>
      <c r="AA89" s="31" t="str">
        <f t="shared" si="7"/>
        <v/>
      </c>
      <c r="AB89" s="31" t="str">
        <f t="shared" si="8"/>
        <v/>
      </c>
      <c r="AC89" s="31" t="str">
        <f t="shared" si="9"/>
        <v/>
      </c>
      <c r="AD89" s="30">
        <f t="shared" si="10"/>
        <v>0</v>
      </c>
    </row>
    <row r="90" spans="1:44" x14ac:dyDescent="0.25">
      <c r="A90" s="17" t="s">
        <v>13</v>
      </c>
      <c r="B90" s="123"/>
      <c r="C90" s="123"/>
      <c r="D90" s="2"/>
      <c r="E90" s="2"/>
      <c r="F90" s="2"/>
      <c r="G90" s="87"/>
      <c r="H90" s="2"/>
      <c r="I90" s="2"/>
      <c r="J90" s="2"/>
      <c r="K90" s="2"/>
      <c r="T90" s="46">
        <f t="shared" si="18"/>
        <v>0</v>
      </c>
      <c r="U90" s="31">
        <f t="shared" si="19"/>
        <v>659</v>
      </c>
      <c r="V90" s="31">
        <f>IF(T90=0,0,IF(U90=1,1,IF(COUNTIF($T$65:T89,T90)=0,1,0)))</f>
        <v>0</v>
      </c>
      <c r="W90" s="31">
        <f>IF(T90=0,0,SUM($V$65:V90))</f>
        <v>0</v>
      </c>
      <c r="X90" s="31" t="str">
        <f t="shared" si="20"/>
        <v>-</v>
      </c>
      <c r="Y90" s="43"/>
      <c r="Z90" s="29">
        <v>26</v>
      </c>
      <c r="AA90" s="31" t="str">
        <f t="shared" si="7"/>
        <v/>
      </c>
      <c r="AB90" s="31" t="str">
        <f t="shared" si="8"/>
        <v/>
      </c>
      <c r="AC90" s="31" t="str">
        <f t="shared" si="9"/>
        <v/>
      </c>
      <c r="AD90" s="30">
        <f t="shared" si="10"/>
        <v>0</v>
      </c>
    </row>
    <row r="91" spans="1:44" x14ac:dyDescent="0.25">
      <c r="A91" s="17" t="s">
        <v>14</v>
      </c>
      <c r="B91" s="123"/>
      <c r="C91" s="123"/>
      <c r="D91" s="2"/>
      <c r="E91" s="2"/>
      <c r="F91" s="2"/>
      <c r="G91" s="87"/>
      <c r="H91" s="2"/>
      <c r="I91" s="2"/>
      <c r="J91" s="2"/>
      <c r="K91" s="2"/>
      <c r="T91" s="46">
        <f t="shared" si="18"/>
        <v>0</v>
      </c>
      <c r="U91" s="31">
        <f t="shared" si="19"/>
        <v>659</v>
      </c>
      <c r="V91" s="31">
        <f>IF(T91=0,0,IF(U91=1,1,IF(COUNTIF($T$65:T90,T91)=0,1,0)))</f>
        <v>0</v>
      </c>
      <c r="W91" s="31">
        <f>IF(T91=0,0,SUM($V$65:V91))</f>
        <v>0</v>
      </c>
      <c r="X91" s="31" t="str">
        <f t="shared" si="20"/>
        <v>-</v>
      </c>
      <c r="Y91" s="43"/>
      <c r="Z91" s="29">
        <v>27</v>
      </c>
      <c r="AA91" s="31" t="str">
        <f t="shared" si="7"/>
        <v/>
      </c>
      <c r="AB91" s="31" t="str">
        <f t="shared" si="8"/>
        <v/>
      </c>
      <c r="AC91" s="31" t="str">
        <f t="shared" si="9"/>
        <v/>
      </c>
      <c r="AD91" s="30">
        <f t="shared" si="10"/>
        <v>0</v>
      </c>
    </row>
    <row r="92" spans="1:44" ht="30" x14ac:dyDescent="0.25">
      <c r="A92" s="18" t="s">
        <v>15</v>
      </c>
      <c r="B92" s="123"/>
      <c r="C92" s="123"/>
      <c r="D92" s="2"/>
      <c r="E92" s="2"/>
      <c r="F92" s="2"/>
      <c r="G92" s="87"/>
      <c r="H92" s="2"/>
      <c r="I92" s="2"/>
      <c r="J92" s="2"/>
      <c r="K92" s="2"/>
      <c r="T92" s="46">
        <f t="shared" si="18"/>
        <v>0</v>
      </c>
      <c r="U92" s="31">
        <f t="shared" si="19"/>
        <v>659</v>
      </c>
      <c r="V92" s="31">
        <f>IF(T92=0,0,IF(U92=1,1,IF(COUNTIF($T$65:T91,T92)=0,1,0)))</f>
        <v>0</v>
      </c>
      <c r="W92" s="31">
        <f>IF(T92=0,0,SUM($V$65:V92))</f>
        <v>0</v>
      </c>
      <c r="X92" s="31" t="str">
        <f t="shared" si="20"/>
        <v>-</v>
      </c>
      <c r="Y92" s="43"/>
      <c r="Z92" s="29">
        <v>28</v>
      </c>
      <c r="AA92" s="31" t="str">
        <f t="shared" si="7"/>
        <v/>
      </c>
      <c r="AB92" s="31" t="str">
        <f t="shared" si="8"/>
        <v/>
      </c>
      <c r="AC92" s="31" t="str">
        <f t="shared" si="9"/>
        <v/>
      </c>
      <c r="AD92" s="30">
        <f t="shared" si="10"/>
        <v>0</v>
      </c>
    </row>
    <row r="93" spans="1:44" x14ac:dyDescent="0.25">
      <c r="A93" s="19"/>
      <c r="B93" s="2"/>
      <c r="C93" s="2"/>
      <c r="D93" s="2"/>
      <c r="E93" s="2"/>
      <c r="F93" s="2"/>
      <c r="G93" s="87"/>
      <c r="H93" s="2"/>
      <c r="I93" s="2"/>
      <c r="J93" s="2"/>
      <c r="K93" s="2"/>
      <c r="T93" s="46">
        <f t="shared" si="18"/>
        <v>0</v>
      </c>
      <c r="U93" s="31">
        <f t="shared" si="19"/>
        <v>659</v>
      </c>
      <c r="V93" s="31">
        <f>IF(T93=0,0,IF(U93=1,1,IF(COUNTIF($T$65:T92,T93)=0,1,0)))</f>
        <v>0</v>
      </c>
      <c r="W93" s="31">
        <f>IF(T93=0,0,SUM($V$65:V93))</f>
        <v>0</v>
      </c>
      <c r="X93" s="31" t="str">
        <f t="shared" si="20"/>
        <v>-</v>
      </c>
      <c r="Y93" s="43"/>
      <c r="Z93" s="29">
        <v>29</v>
      </c>
      <c r="AA93" s="31" t="str">
        <f t="shared" si="7"/>
        <v/>
      </c>
      <c r="AB93" s="31" t="str">
        <f t="shared" si="8"/>
        <v/>
      </c>
      <c r="AC93" s="31" t="str">
        <f t="shared" si="9"/>
        <v/>
      </c>
      <c r="AD93" s="30">
        <f t="shared" si="10"/>
        <v>0</v>
      </c>
    </row>
    <row r="94" spans="1:44" x14ac:dyDescent="0.25">
      <c r="A94" s="19"/>
      <c r="B94" s="2"/>
      <c r="C94" s="2"/>
      <c r="D94" s="2"/>
      <c r="E94" s="2"/>
      <c r="F94" s="2"/>
      <c r="G94" s="87"/>
      <c r="H94" s="2"/>
      <c r="I94" s="2"/>
      <c r="J94" s="2"/>
      <c r="K94" s="2"/>
      <c r="T94" s="46">
        <f t="shared" si="18"/>
        <v>0</v>
      </c>
      <c r="U94" s="31">
        <f t="shared" si="19"/>
        <v>659</v>
      </c>
      <c r="V94" s="31">
        <f>IF(T94=0,0,IF(U94=1,1,IF(COUNTIF($T$65:T93,T94)=0,1,0)))</f>
        <v>0</v>
      </c>
      <c r="W94" s="31">
        <f>IF(T94=0,0,SUM($V$65:V94))</f>
        <v>0</v>
      </c>
      <c r="X94" s="31" t="str">
        <f t="shared" si="20"/>
        <v>-</v>
      </c>
      <c r="Y94" s="43"/>
      <c r="Z94" s="29">
        <v>30</v>
      </c>
      <c r="AA94" s="31" t="str">
        <f t="shared" si="7"/>
        <v/>
      </c>
      <c r="AB94" s="31" t="str">
        <f t="shared" si="8"/>
        <v/>
      </c>
      <c r="AC94" s="31" t="str">
        <f t="shared" si="9"/>
        <v/>
      </c>
      <c r="AD94" s="30">
        <f t="shared" si="10"/>
        <v>0</v>
      </c>
    </row>
    <row r="95" spans="1:44" ht="18.75" customHeight="1" x14ac:dyDescent="0.3">
      <c r="A95" s="134" t="s">
        <v>16</v>
      </c>
      <c r="B95" s="135"/>
      <c r="C95" s="135"/>
      <c r="D95" s="2"/>
      <c r="E95" s="2"/>
      <c r="F95" s="2"/>
      <c r="G95" s="87"/>
      <c r="H95" s="2"/>
      <c r="I95" s="2"/>
      <c r="J95" s="2"/>
      <c r="K95" s="2"/>
      <c r="T95" s="46">
        <f t="shared" si="18"/>
        <v>0</v>
      </c>
      <c r="U95" s="31">
        <f t="shared" si="19"/>
        <v>659</v>
      </c>
      <c r="V95" s="31">
        <f>IF(T95=0,0,IF(U95=1,1,IF(COUNTIF($T$65:T94,T95)=0,1,0)))</f>
        <v>0</v>
      </c>
      <c r="W95" s="31">
        <f>IF(T95=0,0,SUM($V$65:V95))</f>
        <v>0</v>
      </c>
      <c r="X95" s="31" t="str">
        <f t="shared" si="20"/>
        <v>-</v>
      </c>
      <c r="Y95" s="43"/>
      <c r="Z95" s="29">
        <v>31</v>
      </c>
      <c r="AA95" s="31" t="str">
        <f t="shared" si="7"/>
        <v/>
      </c>
      <c r="AB95" s="31" t="str">
        <f t="shared" si="8"/>
        <v/>
      </c>
      <c r="AC95" s="31" t="str">
        <f t="shared" si="9"/>
        <v/>
      </c>
      <c r="AD95" s="30">
        <f t="shared" si="10"/>
        <v>0</v>
      </c>
    </row>
    <row r="96" spans="1:44" ht="18.75" customHeight="1" x14ac:dyDescent="0.3">
      <c r="A96" s="136" t="s">
        <v>17</v>
      </c>
      <c r="B96" s="137"/>
      <c r="C96" s="99"/>
      <c r="D96" s="2"/>
      <c r="E96" s="2"/>
      <c r="F96" s="2"/>
      <c r="G96" s="87"/>
      <c r="H96" s="2"/>
      <c r="I96" s="2"/>
      <c r="J96" s="2"/>
      <c r="K96" s="2"/>
      <c r="T96" s="46">
        <f t="shared" si="18"/>
        <v>0</v>
      </c>
      <c r="U96" s="31">
        <f t="shared" si="19"/>
        <v>659</v>
      </c>
      <c r="V96" s="31">
        <f>IF(T96=0,0,IF(U96=1,1,IF(COUNTIF($T$65:T95,T96)=0,1,0)))</f>
        <v>0</v>
      </c>
      <c r="W96" s="31">
        <f>IF(T96=0,0,SUM($V$65:V96))</f>
        <v>0</v>
      </c>
      <c r="X96" s="31" t="str">
        <f t="shared" si="20"/>
        <v>-</v>
      </c>
      <c r="Y96" s="43"/>
      <c r="Z96" s="29">
        <v>32</v>
      </c>
      <c r="AA96" s="31" t="str">
        <f t="shared" si="7"/>
        <v/>
      </c>
      <c r="AB96" s="31" t="str">
        <f t="shared" si="8"/>
        <v/>
      </c>
      <c r="AC96" s="31" t="str">
        <f t="shared" si="9"/>
        <v/>
      </c>
      <c r="AD96" s="30">
        <f t="shared" si="10"/>
        <v>0</v>
      </c>
    </row>
    <row r="97" spans="1:30" ht="33" x14ac:dyDescent="0.25">
      <c r="A97" s="17" t="s">
        <v>18</v>
      </c>
      <c r="B97" s="10" t="s">
        <v>19</v>
      </c>
      <c r="C97" s="2"/>
      <c r="D97" s="2"/>
      <c r="E97" s="2"/>
      <c r="F97" s="2"/>
      <c r="G97" s="87"/>
      <c r="H97" s="2"/>
      <c r="I97" s="2"/>
      <c r="J97" s="2"/>
      <c r="K97" s="2"/>
      <c r="T97" s="46">
        <f t="shared" si="18"/>
        <v>0</v>
      </c>
      <c r="U97" s="31">
        <f t="shared" si="19"/>
        <v>659</v>
      </c>
      <c r="V97" s="31">
        <f>IF(T97=0,0,IF(U97=1,1,IF(COUNTIF($T$65:T96,T97)=0,1,0)))</f>
        <v>0</v>
      </c>
      <c r="W97" s="31">
        <f>IF(T97=0,0,SUM($V$65:V97))</f>
        <v>0</v>
      </c>
      <c r="X97" s="31" t="str">
        <f t="shared" si="20"/>
        <v>-</v>
      </c>
      <c r="Y97" s="43"/>
      <c r="Z97" s="29">
        <v>33</v>
      </c>
      <c r="AA97" s="31" t="str">
        <f t="shared" si="7"/>
        <v/>
      </c>
      <c r="AB97" s="31" t="str">
        <f t="shared" si="8"/>
        <v/>
      </c>
      <c r="AC97" s="31" t="str">
        <f t="shared" si="9"/>
        <v/>
      </c>
      <c r="AD97" s="30">
        <f t="shared" si="10"/>
        <v>0</v>
      </c>
    </row>
    <row r="98" spans="1:30" ht="15.75" x14ac:dyDescent="0.25">
      <c r="A98" s="20" t="s">
        <v>20</v>
      </c>
      <c r="B98" s="28" cm="1">
        <f t="array" ref="B98">SUM(IF($C$116:$C$159=A98,$F$116:$F$159))</f>
        <v>0</v>
      </c>
      <c r="C98" s="21"/>
      <c r="D98" s="2"/>
      <c r="E98" s="21"/>
      <c r="F98" s="2"/>
      <c r="G98" s="87"/>
      <c r="H98" s="2"/>
      <c r="I98" s="2"/>
      <c r="J98" s="2"/>
      <c r="K98" s="2"/>
      <c r="T98" s="46">
        <f t="shared" si="18"/>
        <v>0</v>
      </c>
      <c r="U98" s="31">
        <f t="shared" si="19"/>
        <v>659</v>
      </c>
      <c r="V98" s="31">
        <f>IF(T98=0,0,IF(U98=1,1,IF(COUNTIF($T$65:T97,T98)=0,1,0)))</f>
        <v>0</v>
      </c>
      <c r="W98" s="31">
        <f>IF(T98=0,0,SUM($V$65:V98))</f>
        <v>0</v>
      </c>
      <c r="X98" s="31" t="str">
        <f t="shared" si="20"/>
        <v>-</v>
      </c>
      <c r="Y98" s="43"/>
      <c r="Z98" s="29">
        <v>34</v>
      </c>
      <c r="AA98" s="31" t="str">
        <f t="shared" si="7"/>
        <v/>
      </c>
      <c r="AB98" s="31" t="str">
        <f t="shared" si="8"/>
        <v/>
      </c>
      <c r="AC98" s="31" t="str">
        <f t="shared" si="9"/>
        <v/>
      </c>
      <c r="AD98" s="30">
        <f t="shared" si="10"/>
        <v>0</v>
      </c>
    </row>
    <row r="99" spans="1:30" ht="31.5" x14ac:dyDescent="0.25">
      <c r="A99" s="22" t="s">
        <v>60</v>
      </c>
      <c r="B99" s="28" cm="1">
        <f t="array" ref="B99">SUM(IF($C$116:$C$159=A99,$F$116:$F$159))</f>
        <v>0</v>
      </c>
      <c r="C99" s="2"/>
      <c r="D99" s="2"/>
      <c r="E99" s="2"/>
      <c r="F99" s="2"/>
      <c r="G99" s="87"/>
      <c r="H99" s="2"/>
      <c r="I99" s="2"/>
      <c r="J99" s="2"/>
      <c r="K99" s="2"/>
      <c r="T99" s="46">
        <f t="shared" si="18"/>
        <v>0</v>
      </c>
      <c r="U99" s="31">
        <f t="shared" si="19"/>
        <v>659</v>
      </c>
      <c r="V99" s="31">
        <f>IF(T99=0,0,IF(U99=1,1,IF(COUNTIF($T$65:T98,T99)=0,1,0)))</f>
        <v>0</v>
      </c>
      <c r="W99" s="31">
        <f>IF(T99=0,0,SUM($V$65:V99))</f>
        <v>0</v>
      </c>
      <c r="X99" s="31" t="str">
        <f t="shared" si="20"/>
        <v>-</v>
      </c>
      <c r="Y99" s="43"/>
      <c r="Z99" s="29">
        <v>35</v>
      </c>
      <c r="AA99" s="31" t="str">
        <f t="shared" si="7"/>
        <v/>
      </c>
      <c r="AB99" s="31" t="str">
        <f t="shared" si="8"/>
        <v/>
      </c>
      <c r="AC99" s="31" t="str">
        <f t="shared" si="9"/>
        <v/>
      </c>
      <c r="AD99" s="30">
        <f t="shared" si="10"/>
        <v>0</v>
      </c>
    </row>
    <row r="100" spans="1:30" ht="31.5" x14ac:dyDescent="0.25">
      <c r="A100" s="22" t="s">
        <v>21</v>
      </c>
      <c r="B100" s="28" cm="1">
        <f t="array" ref="B100">SUM(IF($C$116:$C$159=A100,$F$116:$F$159))</f>
        <v>0</v>
      </c>
      <c r="C100" s="2"/>
      <c r="D100" s="2"/>
      <c r="E100" s="2"/>
      <c r="F100" s="2"/>
      <c r="G100" s="87"/>
      <c r="H100" s="2"/>
      <c r="I100" s="2"/>
      <c r="J100" s="2"/>
      <c r="K100" s="2"/>
      <c r="T100" s="46">
        <f t="shared" si="18"/>
        <v>0</v>
      </c>
      <c r="U100" s="31">
        <f t="shared" si="19"/>
        <v>659</v>
      </c>
      <c r="V100" s="31">
        <f>IF(T100=0,0,IF(U100=1,1,IF(COUNTIF($T$65:T99,T100)=0,1,0)))</f>
        <v>0</v>
      </c>
      <c r="W100" s="31">
        <f>IF(T100=0,0,SUM($V$65:V100))</f>
        <v>0</v>
      </c>
      <c r="X100" s="31" t="str">
        <f t="shared" si="20"/>
        <v>-</v>
      </c>
      <c r="Y100" s="43"/>
      <c r="Z100" s="29">
        <v>36</v>
      </c>
      <c r="AA100" s="31" t="str">
        <f t="shared" si="7"/>
        <v/>
      </c>
      <c r="AB100" s="31" t="str">
        <f t="shared" si="8"/>
        <v/>
      </c>
      <c r="AC100" s="31" t="str">
        <f t="shared" si="9"/>
        <v/>
      </c>
      <c r="AD100" s="30">
        <f t="shared" si="10"/>
        <v>0</v>
      </c>
    </row>
    <row r="101" spans="1:30" ht="31.5" x14ac:dyDescent="0.25">
      <c r="A101" s="22" t="s">
        <v>135</v>
      </c>
      <c r="B101" s="28" cm="1">
        <f t="array" ref="B101">SUM(IF($C$116:$C$159=A101,$F$116:$F$159))</f>
        <v>0</v>
      </c>
      <c r="C101" s="2"/>
      <c r="D101" s="2"/>
      <c r="E101" s="2"/>
      <c r="F101" s="2"/>
      <c r="G101" s="87"/>
      <c r="H101" s="2"/>
      <c r="I101" s="2"/>
      <c r="J101" s="2"/>
      <c r="K101" s="2"/>
      <c r="T101" s="46">
        <f t="shared" si="18"/>
        <v>0</v>
      </c>
      <c r="U101" s="31">
        <f t="shared" si="19"/>
        <v>659</v>
      </c>
      <c r="V101" s="31">
        <f>IF(T101=0,0,IF(U101=1,1,IF(COUNTIF($T$65:T100,T101)=0,1,0)))</f>
        <v>0</v>
      </c>
      <c r="W101" s="31">
        <f>IF(T101=0,0,SUM($V$65:V101))</f>
        <v>0</v>
      </c>
      <c r="X101" s="31" t="str">
        <f t="shared" si="20"/>
        <v>-</v>
      </c>
      <c r="Y101" s="43"/>
      <c r="Z101" s="29">
        <v>37</v>
      </c>
      <c r="AA101" s="31" t="str">
        <f t="shared" si="7"/>
        <v/>
      </c>
      <c r="AB101" s="31" t="str">
        <f t="shared" si="8"/>
        <v/>
      </c>
      <c r="AC101" s="31" t="str">
        <f t="shared" si="9"/>
        <v/>
      </c>
      <c r="AD101" s="30">
        <f t="shared" si="10"/>
        <v>0</v>
      </c>
    </row>
    <row r="102" spans="1:30" ht="31.5" x14ac:dyDescent="0.25">
      <c r="A102" s="22" t="s">
        <v>22</v>
      </c>
      <c r="B102" s="28" cm="1">
        <f t="array" ref="B102">SUM(IF($C$116:$C$159=A102,$F$116:$F$159))</f>
        <v>0</v>
      </c>
      <c r="C102" s="2"/>
      <c r="D102" s="2"/>
      <c r="E102" s="2"/>
      <c r="F102" s="2"/>
      <c r="G102" s="87"/>
      <c r="H102" s="2"/>
      <c r="I102" s="2"/>
      <c r="J102" s="2"/>
      <c r="K102" s="2"/>
      <c r="T102" s="46">
        <f t="shared" si="18"/>
        <v>0</v>
      </c>
      <c r="U102" s="31">
        <f t="shared" si="19"/>
        <v>659</v>
      </c>
      <c r="V102" s="31">
        <f>IF(T102=0,0,IF(U102=1,1,IF(COUNTIF($T$65:T101,T102)=0,1,0)))</f>
        <v>0</v>
      </c>
      <c r="W102" s="31">
        <f>IF(T102=0,0,SUM($V$65:V102))</f>
        <v>0</v>
      </c>
      <c r="X102" s="31" t="str">
        <f t="shared" si="20"/>
        <v>-</v>
      </c>
      <c r="Y102" s="43"/>
      <c r="Z102" s="29">
        <v>38</v>
      </c>
      <c r="AA102" s="31" t="str">
        <f t="shared" si="7"/>
        <v/>
      </c>
      <c r="AB102" s="31" t="str">
        <f t="shared" si="8"/>
        <v/>
      </c>
      <c r="AC102" s="31" t="str">
        <f t="shared" si="9"/>
        <v/>
      </c>
      <c r="AD102" s="30">
        <f t="shared" si="10"/>
        <v>0</v>
      </c>
    </row>
    <row r="103" spans="1:30" ht="31.5" x14ac:dyDescent="0.25">
      <c r="A103" s="22" t="s">
        <v>23</v>
      </c>
      <c r="B103" s="28" cm="1">
        <f t="array" ref="B103">SUM(IF($C$116:$C$159=A103,$F$116:$F$159))</f>
        <v>0</v>
      </c>
      <c r="C103" s="2"/>
      <c r="D103" s="2"/>
      <c r="E103" s="2"/>
      <c r="F103" s="2"/>
      <c r="G103" s="87"/>
      <c r="H103" s="2"/>
      <c r="I103" s="2"/>
      <c r="J103" s="2"/>
      <c r="K103" s="2"/>
      <c r="T103" s="46">
        <f t="shared" si="18"/>
        <v>0</v>
      </c>
      <c r="U103" s="31">
        <f t="shared" si="19"/>
        <v>659</v>
      </c>
      <c r="V103" s="31">
        <f>IF(T103=0,0,IF(U103=1,1,IF(COUNTIF($T$65:T102,T103)=0,1,0)))</f>
        <v>0</v>
      </c>
      <c r="W103" s="31">
        <f>IF(T103=0,0,SUM($V$65:V103))</f>
        <v>0</v>
      </c>
      <c r="X103" s="31" t="str">
        <f t="shared" si="20"/>
        <v>-</v>
      </c>
      <c r="Y103" s="43"/>
      <c r="Z103" s="29">
        <v>39</v>
      </c>
      <c r="AA103" s="31" t="str">
        <f t="shared" si="7"/>
        <v/>
      </c>
      <c r="AB103" s="31" t="str">
        <f t="shared" si="8"/>
        <v/>
      </c>
      <c r="AC103" s="31" t="str">
        <f t="shared" si="9"/>
        <v/>
      </c>
      <c r="AD103" s="30">
        <f t="shared" si="10"/>
        <v>0</v>
      </c>
    </row>
    <row r="104" spans="1:30" ht="15.75" x14ac:dyDescent="0.25">
      <c r="A104" s="22" t="s">
        <v>24</v>
      </c>
      <c r="B104" s="28" cm="1">
        <f t="array" ref="B104">SUM(IF($C$116:$C$159=A104,$F$116:$F$159))</f>
        <v>0</v>
      </c>
      <c r="C104" s="2"/>
      <c r="D104" s="2"/>
      <c r="E104" s="2"/>
      <c r="F104" s="2"/>
      <c r="G104" s="87"/>
      <c r="H104" s="2"/>
      <c r="I104" s="2"/>
      <c r="J104" s="2"/>
      <c r="K104" s="2"/>
      <c r="T104" s="46">
        <f t="shared" si="18"/>
        <v>0</v>
      </c>
      <c r="U104" s="31">
        <f t="shared" si="19"/>
        <v>659</v>
      </c>
      <c r="V104" s="31">
        <f>IF(T104=0,0,IF(U104=1,1,IF(COUNTIF($T$65:T103,T104)=0,1,0)))</f>
        <v>0</v>
      </c>
      <c r="W104" s="31">
        <f>IF(T104=0,0,SUM($V$65:V104))</f>
        <v>0</v>
      </c>
      <c r="X104" s="31" t="str">
        <f t="shared" si="20"/>
        <v>-</v>
      </c>
      <c r="Y104" s="43"/>
      <c r="Z104" s="29">
        <v>40</v>
      </c>
      <c r="AA104" s="31" t="str">
        <f t="shared" si="7"/>
        <v/>
      </c>
      <c r="AB104" s="31" t="str">
        <f t="shared" si="8"/>
        <v/>
      </c>
      <c r="AC104" s="31" t="str">
        <f t="shared" si="9"/>
        <v/>
      </c>
      <c r="AD104" s="30">
        <f t="shared" si="10"/>
        <v>0</v>
      </c>
    </row>
    <row r="105" spans="1:30" ht="47.25" x14ac:dyDescent="0.25">
      <c r="A105" s="22" t="s">
        <v>25</v>
      </c>
      <c r="B105" s="28" cm="1">
        <f t="array" ref="B105">SUM(IF($C$116:$C$159=A105,$F$116:$F$159))</f>
        <v>0</v>
      </c>
      <c r="C105" s="2"/>
      <c r="D105" s="2"/>
      <c r="E105" s="2"/>
      <c r="F105" s="2"/>
      <c r="G105" s="87"/>
      <c r="H105" s="2"/>
      <c r="I105" s="2"/>
      <c r="J105" s="2"/>
      <c r="K105" s="2"/>
      <c r="T105" s="46">
        <f t="shared" si="18"/>
        <v>0</v>
      </c>
      <c r="U105" s="31">
        <f t="shared" si="19"/>
        <v>659</v>
      </c>
      <c r="V105" s="31">
        <f>IF(T105=0,0,IF(U105=1,1,IF(COUNTIF($T$65:T104,T105)=0,1,0)))</f>
        <v>0</v>
      </c>
      <c r="W105" s="31">
        <f>IF(T105=0,0,SUM($V$65:V105))</f>
        <v>0</v>
      </c>
      <c r="X105" s="31" t="str">
        <f t="shared" si="20"/>
        <v>-</v>
      </c>
      <c r="Y105" s="43"/>
      <c r="Z105" s="29">
        <v>41</v>
      </c>
      <c r="AA105" s="31" t="str">
        <f t="shared" si="7"/>
        <v/>
      </c>
      <c r="AB105" s="31" t="str">
        <f t="shared" si="8"/>
        <v/>
      </c>
      <c r="AC105" s="31" t="str">
        <f t="shared" si="9"/>
        <v/>
      </c>
      <c r="AD105" s="30">
        <f t="shared" si="10"/>
        <v>0</v>
      </c>
    </row>
    <row r="106" spans="1:30" ht="15.75" x14ac:dyDescent="0.25">
      <c r="A106" s="22" t="s">
        <v>26</v>
      </c>
      <c r="B106" s="28" cm="1">
        <f t="array" ref="B106">SUM(IF($C$116:$C$159=A106,$F$116:$F$159))</f>
        <v>0</v>
      </c>
      <c r="C106" s="2"/>
      <c r="D106" s="2"/>
      <c r="E106" s="2"/>
      <c r="F106" s="2"/>
      <c r="G106" s="87"/>
      <c r="H106" s="2"/>
      <c r="I106" s="2"/>
      <c r="J106" s="2"/>
      <c r="K106" s="2"/>
      <c r="T106" s="46">
        <f t="shared" si="18"/>
        <v>0</v>
      </c>
      <c r="U106" s="31">
        <f t="shared" si="19"/>
        <v>659</v>
      </c>
      <c r="V106" s="31">
        <f>IF(T106=0,0,IF(U106=1,1,IF(COUNTIF($T$65:T105,T106)=0,1,0)))</f>
        <v>0</v>
      </c>
      <c r="W106" s="31">
        <f>IF(T106=0,0,SUM($V$65:V106))</f>
        <v>0</v>
      </c>
      <c r="X106" s="31" t="str">
        <f t="shared" si="20"/>
        <v>-</v>
      </c>
      <c r="Y106" s="43"/>
      <c r="Z106" s="29">
        <v>43</v>
      </c>
      <c r="AA106" s="31" t="str">
        <f t="shared" si="7"/>
        <v/>
      </c>
      <c r="AB106" s="31" t="str">
        <f t="shared" si="8"/>
        <v/>
      </c>
      <c r="AC106" s="31" t="str">
        <f t="shared" si="9"/>
        <v/>
      </c>
      <c r="AD106" s="30">
        <f t="shared" si="10"/>
        <v>0</v>
      </c>
    </row>
    <row r="107" spans="1:30" ht="15.75" x14ac:dyDescent="0.25">
      <c r="A107" s="22" t="s">
        <v>27</v>
      </c>
      <c r="B107" s="28" cm="1">
        <f t="array" ref="B107">SUM(IF($C$116:$C$159=A107,$F$116:$F$159))</f>
        <v>0</v>
      </c>
      <c r="C107" s="2"/>
      <c r="D107" s="2"/>
      <c r="E107" s="2"/>
      <c r="F107" s="2"/>
      <c r="G107" s="87"/>
      <c r="H107" s="2"/>
      <c r="I107" s="2"/>
      <c r="J107" s="2"/>
      <c r="K107" s="2"/>
      <c r="T107" s="46"/>
      <c r="U107" s="31"/>
      <c r="V107" s="31"/>
      <c r="W107" s="31"/>
      <c r="X107" s="31"/>
      <c r="Y107" s="43"/>
      <c r="Z107" s="29"/>
      <c r="AA107" s="31"/>
      <c r="AB107" s="31"/>
      <c r="AC107" s="31"/>
      <c r="AD107" s="30"/>
    </row>
    <row r="108" spans="1:30" ht="173.25" x14ac:dyDescent="0.25">
      <c r="A108" s="22" t="s">
        <v>28</v>
      </c>
      <c r="B108" s="28" cm="1">
        <f t="array" ref="B108">SUM(IF($C$116:$C$159=A108,$F$116:$F$159))</f>
        <v>0</v>
      </c>
      <c r="C108" s="2"/>
      <c r="D108" s="2"/>
      <c r="E108" s="2"/>
      <c r="F108" s="2"/>
      <c r="G108" s="87"/>
      <c r="H108" s="2"/>
      <c r="I108" s="2"/>
      <c r="J108" s="2"/>
      <c r="K108" s="2"/>
      <c r="T108" s="46"/>
      <c r="U108" s="31"/>
      <c r="V108" s="31"/>
      <c r="W108" s="31"/>
      <c r="X108" s="31"/>
      <c r="Y108" s="43"/>
      <c r="Z108" s="29"/>
      <c r="AA108" s="31"/>
      <c r="AB108" s="31"/>
      <c r="AC108" s="31"/>
      <c r="AD108" s="30"/>
    </row>
    <row r="109" spans="1:30" ht="141.75" x14ac:dyDescent="0.25">
      <c r="A109" s="22" t="s">
        <v>202</v>
      </c>
      <c r="B109" s="28" cm="1">
        <f t="array" ref="B109">SUM(IF($C$116:$C$159=A109,$F$116:$F$159))</f>
        <v>0</v>
      </c>
      <c r="C109" s="2"/>
      <c r="D109" s="2"/>
      <c r="E109" s="2"/>
      <c r="F109" s="2"/>
      <c r="G109" s="87"/>
      <c r="H109" s="2"/>
      <c r="I109" s="2"/>
      <c r="J109" s="2"/>
      <c r="K109" s="2"/>
      <c r="T109" s="46"/>
      <c r="U109" s="31"/>
      <c r="V109" s="31"/>
      <c r="W109" s="31"/>
      <c r="X109" s="31"/>
      <c r="Y109" s="43"/>
      <c r="Z109" s="29"/>
      <c r="AA109" s="31"/>
      <c r="AB109" s="31"/>
      <c r="AC109" s="31"/>
      <c r="AD109" s="30"/>
    </row>
    <row r="110" spans="1:30" ht="15.75" x14ac:dyDescent="0.25">
      <c r="A110" s="22" t="s">
        <v>30</v>
      </c>
      <c r="B110" s="28" cm="1">
        <f t="array" ref="B110">SUM(IF($C$116:$C$159=A110,$F$116:$F$159))</f>
        <v>0</v>
      </c>
      <c r="C110" s="2"/>
      <c r="D110" s="2"/>
      <c r="E110" s="2"/>
      <c r="F110" s="2"/>
      <c r="G110" s="87"/>
      <c r="H110" s="2"/>
      <c r="I110" s="2"/>
      <c r="J110" s="2"/>
      <c r="K110" s="2"/>
      <c r="T110" s="46"/>
      <c r="U110" s="31"/>
      <c r="V110" s="31"/>
      <c r="W110" s="31"/>
      <c r="X110" s="31"/>
      <c r="Y110" s="43"/>
      <c r="Z110" s="29"/>
      <c r="AA110" s="31"/>
      <c r="AB110" s="31"/>
      <c r="AC110" s="31"/>
      <c r="AD110" s="30"/>
    </row>
    <row r="111" spans="1:30" ht="15.75" x14ac:dyDescent="0.25">
      <c r="A111" s="22" t="s">
        <v>31</v>
      </c>
      <c r="B111" s="28" cm="1">
        <f t="array" ref="B111">SUM(IF($C$116:$C$159=A111,$F$116:$F$159))</f>
        <v>0</v>
      </c>
      <c r="C111" s="2"/>
      <c r="D111" s="2"/>
      <c r="E111" s="2"/>
      <c r="F111" s="2"/>
      <c r="G111" s="87"/>
      <c r="H111" s="2"/>
      <c r="I111" s="2"/>
      <c r="J111" s="2"/>
      <c r="K111" s="2"/>
      <c r="T111" s="46">
        <f t="shared" si="18"/>
        <v>0</v>
      </c>
      <c r="U111" s="31">
        <f t="shared" ref="U111:U142" si="21">COUNTIF($T$65:$T$759,T111)</f>
        <v>659</v>
      </c>
      <c r="V111" s="31">
        <f>IF(T111=0,0,IF(U111=1,1,IF(COUNTIF($T$65:T106,T111)=0,1,0)))</f>
        <v>0</v>
      </c>
      <c r="W111" s="31">
        <f>IF(T111=0,0,SUM($V$65:V111))</f>
        <v>0</v>
      </c>
      <c r="X111" s="31" t="str">
        <f t="shared" si="20"/>
        <v>-</v>
      </c>
      <c r="Y111" s="43"/>
      <c r="Z111" s="29">
        <v>44</v>
      </c>
      <c r="AA111" s="31" t="str">
        <f t="shared" ref="AA111:AA142" si="22">IF(ISNA(VLOOKUP(Z111,$W$65:$X$759,2,0)),"",VLOOKUP(Z111,$W$65:$X$759,2,0))</f>
        <v/>
      </c>
      <c r="AB111" s="31" t="str">
        <f t="shared" ref="AB111:AB142" si="23">IF(ISNA(INDEX($N$65:$N$759,MATCH(AA111,$M$65:$M$759,0))),"",INDEX($N$65:$N$759,MATCH(AA111,$M$65:$M$759,0)))</f>
        <v/>
      </c>
      <c r="AC111" s="31" t="str">
        <f t="shared" ref="AC111:AC142" si="24">IF(ISNA(INDEX($O$65:$O$759,MATCH(AA111,$M$65:$M$759,0))),"",INDEX($O$65:$O$759,MATCH(AA111,$M$65:$M$759,0)))</f>
        <v/>
      </c>
      <c r="AD111" s="30">
        <f t="shared" ref="AD111:AD142" si="25">SUMIF($M$65:$M$759,AA111,$R$65:$R$759)</f>
        <v>0</v>
      </c>
    </row>
    <row r="112" spans="1:30" ht="15.75" x14ac:dyDescent="0.25">
      <c r="A112" s="19"/>
      <c r="B112" s="2"/>
      <c r="C112" s="23"/>
      <c r="D112" s="2"/>
      <c r="E112" s="2"/>
      <c r="F112" s="2"/>
      <c r="G112" s="87"/>
      <c r="H112" s="2"/>
      <c r="I112" s="2"/>
      <c r="J112" s="2"/>
      <c r="K112" s="2"/>
      <c r="T112" s="46">
        <f t="shared" si="18"/>
        <v>0</v>
      </c>
      <c r="U112" s="31">
        <f t="shared" si="21"/>
        <v>659</v>
      </c>
      <c r="V112" s="31">
        <f>IF(T112=0,0,IF(U112=1,1,IF(COUNTIF($T$65:T111,T112)=0,1,0)))</f>
        <v>0</v>
      </c>
      <c r="W112" s="31">
        <f>IF(T112=0,0,SUM($V$65:V112))</f>
        <v>0</v>
      </c>
      <c r="X112" s="31" t="str">
        <f t="shared" si="20"/>
        <v>-</v>
      </c>
      <c r="Y112" s="43"/>
      <c r="Z112" s="29">
        <v>46</v>
      </c>
      <c r="AA112" s="31" t="str">
        <f t="shared" si="22"/>
        <v/>
      </c>
      <c r="AB112" s="31" t="str">
        <f t="shared" si="23"/>
        <v/>
      </c>
      <c r="AC112" s="31" t="str">
        <f t="shared" si="24"/>
        <v/>
      </c>
      <c r="AD112" s="30">
        <f t="shared" si="25"/>
        <v>0</v>
      </c>
    </row>
    <row r="113" spans="1:30" ht="18.75" x14ac:dyDescent="0.3">
      <c r="A113" s="24" t="s">
        <v>32</v>
      </c>
      <c r="B113" s="2"/>
      <c r="C113" s="2"/>
      <c r="D113" s="2"/>
      <c r="E113" s="2"/>
      <c r="F113" s="2"/>
      <c r="G113" s="87"/>
      <c r="H113" s="2"/>
      <c r="I113" s="2"/>
      <c r="J113" s="2"/>
      <c r="K113" s="2"/>
      <c r="T113" s="46">
        <f t="shared" si="18"/>
        <v>0</v>
      </c>
      <c r="U113" s="31">
        <f t="shared" si="21"/>
        <v>659</v>
      </c>
      <c r="V113" s="31">
        <f>IF(T113=0,0,IF(U113=1,1,IF(COUNTIF($T$65:T112,T113)=0,1,0)))</f>
        <v>0</v>
      </c>
      <c r="W113" s="31">
        <f>IF(T113=0,0,SUM($V$65:V113))</f>
        <v>0</v>
      </c>
      <c r="X113" s="31" t="str">
        <f t="shared" si="20"/>
        <v>-</v>
      </c>
      <c r="Y113" s="43"/>
      <c r="Z113" s="29">
        <v>47</v>
      </c>
      <c r="AA113" s="31" t="str">
        <f t="shared" si="22"/>
        <v/>
      </c>
      <c r="AB113" s="31" t="str">
        <f t="shared" si="23"/>
        <v/>
      </c>
      <c r="AC113" s="31" t="str">
        <f t="shared" si="24"/>
        <v/>
      </c>
      <c r="AD113" s="30">
        <f t="shared" si="25"/>
        <v>0</v>
      </c>
    </row>
    <row r="114" spans="1:30" x14ac:dyDescent="0.25">
      <c r="A114" s="138" t="s">
        <v>33</v>
      </c>
      <c r="B114" s="139"/>
      <c r="C114" s="139"/>
      <c r="D114" s="139"/>
      <c r="E114" s="139"/>
      <c r="F114" s="140"/>
      <c r="G114" s="87"/>
      <c r="H114" s="2"/>
      <c r="I114" s="2"/>
      <c r="J114" s="2"/>
      <c r="K114" s="2"/>
      <c r="T114" s="46">
        <f t="shared" si="18"/>
        <v>0</v>
      </c>
      <c r="U114" s="31">
        <f t="shared" si="21"/>
        <v>659</v>
      </c>
      <c r="V114" s="31">
        <f>IF(T114=0,0,IF(U114=1,1,IF(COUNTIF($T$65:T113,T114)=0,1,0)))</f>
        <v>0</v>
      </c>
      <c r="W114" s="31">
        <f>IF(T114=0,0,SUM($V$65:V114))</f>
        <v>0</v>
      </c>
      <c r="X114" s="31" t="str">
        <f t="shared" si="20"/>
        <v>-</v>
      </c>
      <c r="Y114" s="43"/>
      <c r="Z114" s="29">
        <v>48</v>
      </c>
      <c r="AA114" s="31" t="str">
        <f t="shared" si="22"/>
        <v/>
      </c>
      <c r="AB114" s="31" t="str">
        <f t="shared" si="23"/>
        <v/>
      </c>
      <c r="AC114" s="31" t="str">
        <f t="shared" si="24"/>
        <v/>
      </c>
      <c r="AD114" s="30">
        <f t="shared" si="25"/>
        <v>0</v>
      </c>
    </row>
    <row r="115" spans="1:30" ht="48" x14ac:dyDescent="0.25">
      <c r="A115" s="17" t="s">
        <v>34</v>
      </c>
      <c r="B115" s="6" t="s">
        <v>35</v>
      </c>
      <c r="C115" s="6" t="s">
        <v>18</v>
      </c>
      <c r="D115" s="6" t="s">
        <v>36</v>
      </c>
      <c r="E115" s="10" t="s">
        <v>37</v>
      </c>
      <c r="F115" s="10" t="s">
        <v>38</v>
      </c>
      <c r="G115" s="87"/>
      <c r="H115" s="2"/>
      <c r="I115" s="2"/>
      <c r="J115" s="2"/>
      <c r="K115" s="2"/>
      <c r="T115" s="46">
        <f t="shared" si="18"/>
        <v>0</v>
      </c>
      <c r="U115" s="31">
        <f t="shared" si="21"/>
        <v>659</v>
      </c>
      <c r="V115" s="31">
        <f>IF(T115=0,0,IF(U115=1,1,IF(COUNTIF($T$65:T114,T115)=0,1,0)))</f>
        <v>0</v>
      </c>
      <c r="W115" s="31">
        <f>IF(T115=0,0,SUM($V$65:V115))</f>
        <v>0</v>
      </c>
      <c r="X115" s="31" t="str">
        <f t="shared" si="20"/>
        <v>-</v>
      </c>
      <c r="Y115" s="47"/>
      <c r="Z115" s="29">
        <v>49</v>
      </c>
      <c r="AA115" s="31" t="str">
        <f t="shared" si="22"/>
        <v/>
      </c>
      <c r="AB115" s="31" t="str">
        <f t="shared" si="23"/>
        <v/>
      </c>
      <c r="AC115" s="31" t="str">
        <f t="shared" si="24"/>
        <v/>
      </c>
      <c r="AD115" s="30">
        <f t="shared" si="25"/>
        <v>0</v>
      </c>
    </row>
    <row r="116" spans="1:30" ht="30" x14ac:dyDescent="0.25">
      <c r="A116" s="3"/>
      <c r="B116" s="5" t="str">
        <f>IFERROR(VLOOKUP($A116,'Lookup tables'!$A$2:$E$247,2,FALSE),"")</f>
        <v/>
      </c>
      <c r="C116" s="27" t="str">
        <f>IFERROR(VLOOKUP(A116,'Lookup tables'!$A$2:$E$247,5,FALSE),"")</f>
        <v/>
      </c>
      <c r="D116" s="5">
        <f>IF(ISNUMBER(VLOOKUP($A116,'Lookup tables'!$A$2:$E$247,4,FALSE)),VLOOKUP($A116,'Lookup tables'!$A$2:$E$247,4,FALSE),0)</f>
        <v>0</v>
      </c>
      <c r="E116" s="4"/>
      <c r="F116" s="7">
        <f>D116*E116</f>
        <v>0</v>
      </c>
      <c r="G116" s="88"/>
      <c r="H116" s="21"/>
      <c r="I116" s="21">
        <f t="shared" ref="I116:I135" si="26">A116</f>
        <v>0</v>
      </c>
      <c r="J116" s="21">
        <f>E116</f>
        <v>0</v>
      </c>
      <c r="K116" s="21">
        <f>F116</f>
        <v>0</v>
      </c>
      <c r="T116" s="46">
        <f t="shared" si="18"/>
        <v>0</v>
      </c>
      <c r="U116" s="31">
        <f t="shared" si="21"/>
        <v>659</v>
      </c>
      <c r="V116" s="31">
        <f>IF(T116=0,0,IF(U116=1,1,IF(COUNTIF($T$65:T115,T116)=0,1,0)))</f>
        <v>0</v>
      </c>
      <c r="W116" s="31">
        <f>IF(T116=0,0,SUM($V$65:V116))</f>
        <v>0</v>
      </c>
      <c r="X116" s="31" t="str">
        <f t="shared" si="20"/>
        <v>-</v>
      </c>
      <c r="Y116" s="47"/>
      <c r="Z116" s="29">
        <v>50</v>
      </c>
      <c r="AA116" s="31" t="str">
        <f t="shared" si="22"/>
        <v/>
      </c>
      <c r="AB116" s="31" t="str">
        <f t="shared" si="23"/>
        <v/>
      </c>
      <c r="AC116" s="31" t="str">
        <f t="shared" si="24"/>
        <v/>
      </c>
      <c r="AD116" s="30">
        <f t="shared" si="25"/>
        <v>0</v>
      </c>
    </row>
    <row r="117" spans="1:30" ht="30" x14ac:dyDescent="0.25">
      <c r="A117" s="3"/>
      <c r="B117" s="5" t="str">
        <f>IFERROR(VLOOKUP($A117,'Lookup tables'!$A$2:$E$247,2,FALSE),"")</f>
        <v/>
      </c>
      <c r="C117" s="27" t="str">
        <f>IFERROR(VLOOKUP(A117,'Lookup tables'!$A$2:$E$247,5,FALSE),"")</f>
        <v/>
      </c>
      <c r="D117" s="5">
        <f>IF(ISNUMBER(VLOOKUP($A117,'Lookup tables'!$A$2:$E$247,4,FALSE)),VLOOKUP($A117,'Lookup tables'!$A$2:$E$247,4,FALSE),0)</f>
        <v>0</v>
      </c>
      <c r="E117" s="4"/>
      <c r="F117" s="7">
        <f t="shared" ref="F117:F135" si="27">D117*E117</f>
        <v>0</v>
      </c>
      <c r="G117" s="87"/>
      <c r="H117" s="2"/>
      <c r="I117" s="21">
        <f t="shared" si="26"/>
        <v>0</v>
      </c>
      <c r="J117" s="21">
        <f t="shared" ref="J117:J135" si="28">E117</f>
        <v>0</v>
      </c>
      <c r="K117" s="21">
        <f t="shared" ref="K117:K135" si="29">F117</f>
        <v>0</v>
      </c>
      <c r="T117" s="46">
        <f t="shared" si="18"/>
        <v>0</v>
      </c>
      <c r="U117" s="31">
        <f t="shared" si="21"/>
        <v>659</v>
      </c>
      <c r="V117" s="31">
        <f>IF(T117=0,0,IF(U117=1,1,IF(COUNTIF($T$65:T116,T117)=0,1,0)))</f>
        <v>0</v>
      </c>
      <c r="W117" s="31">
        <f>IF(T117=0,0,SUM($V$65:V117))</f>
        <v>0</v>
      </c>
      <c r="X117" s="31" t="str">
        <f t="shared" si="20"/>
        <v>-</v>
      </c>
      <c r="Y117" s="47"/>
      <c r="Z117" s="29">
        <v>51</v>
      </c>
      <c r="AA117" s="31" t="str">
        <f t="shared" si="22"/>
        <v/>
      </c>
      <c r="AB117" s="31" t="str">
        <f t="shared" si="23"/>
        <v/>
      </c>
      <c r="AC117" s="31" t="str">
        <f t="shared" si="24"/>
        <v/>
      </c>
      <c r="AD117" s="30">
        <f t="shared" si="25"/>
        <v>0</v>
      </c>
    </row>
    <row r="118" spans="1:30" x14ac:dyDescent="0.25">
      <c r="A118" s="3"/>
      <c r="B118" s="5" t="str">
        <f>IFERROR(VLOOKUP($A118,'Lookup tables'!$A$2:$E$247,2,FALSE),"")</f>
        <v/>
      </c>
      <c r="C118" s="27" t="str">
        <f>IFERROR(VLOOKUP(A118,'Lookup tables'!$A$2:$E$247,5,FALSE),"")</f>
        <v/>
      </c>
      <c r="D118" s="5">
        <f>IF(ISNUMBER(VLOOKUP($A118,'Lookup tables'!$A$2:$E$247,4,FALSE)),VLOOKUP($A118,'Lookup tables'!$A$2:$E$247,4,FALSE),0)</f>
        <v>0</v>
      </c>
      <c r="E118" s="4"/>
      <c r="F118" s="7">
        <f t="shared" si="27"/>
        <v>0</v>
      </c>
      <c r="G118" s="87"/>
      <c r="H118" s="2"/>
      <c r="I118" s="21">
        <f t="shared" si="26"/>
        <v>0</v>
      </c>
      <c r="J118" s="21">
        <f t="shared" si="28"/>
        <v>0</v>
      </c>
      <c r="K118" s="21">
        <f t="shared" si="29"/>
        <v>0</v>
      </c>
      <c r="T118" s="46">
        <f t="shared" si="18"/>
        <v>0</v>
      </c>
      <c r="U118" s="31">
        <f t="shared" si="21"/>
        <v>659</v>
      </c>
      <c r="V118" s="31">
        <f>IF(T118=0,0,IF(U118=1,1,IF(COUNTIF($T$65:T117,T118)=0,1,0)))</f>
        <v>0</v>
      </c>
      <c r="W118" s="31">
        <f>IF(T118=0,0,SUM($V$65:V118))</f>
        <v>0</v>
      </c>
      <c r="X118" s="31" t="str">
        <f t="shared" si="20"/>
        <v>-</v>
      </c>
      <c r="Y118" s="47"/>
      <c r="Z118" s="29">
        <v>52</v>
      </c>
      <c r="AA118" s="31" t="str">
        <f t="shared" si="22"/>
        <v/>
      </c>
      <c r="AB118" s="31" t="str">
        <f t="shared" si="23"/>
        <v/>
      </c>
      <c r="AC118" s="31" t="str">
        <f t="shared" si="24"/>
        <v/>
      </c>
      <c r="AD118" s="30">
        <f t="shared" si="25"/>
        <v>0</v>
      </c>
    </row>
    <row r="119" spans="1:30" x14ac:dyDescent="0.25">
      <c r="A119" s="3"/>
      <c r="B119" s="5" t="str">
        <f>IFERROR(VLOOKUP($A119,'Lookup tables'!$A$2:$E$247,2,FALSE),"")</f>
        <v/>
      </c>
      <c r="C119" s="27" t="str">
        <f>IFERROR(VLOOKUP(A119,'Lookup tables'!$A$2:$E$247,5,FALSE),"")</f>
        <v/>
      </c>
      <c r="D119" s="5">
        <f>IF(ISNUMBER(VLOOKUP($A119,'Lookup tables'!$A$2:$E$247,4,FALSE)),VLOOKUP($A119,'Lookup tables'!$A$2:$E$247,4,FALSE),0)</f>
        <v>0</v>
      </c>
      <c r="E119" s="4"/>
      <c r="F119" s="7">
        <f t="shared" si="27"/>
        <v>0</v>
      </c>
      <c r="G119" s="87"/>
      <c r="H119" s="2"/>
      <c r="I119" s="21">
        <f t="shared" si="26"/>
        <v>0</v>
      </c>
      <c r="J119" s="21">
        <f t="shared" si="28"/>
        <v>0</v>
      </c>
      <c r="K119" s="21">
        <f t="shared" si="29"/>
        <v>0</v>
      </c>
      <c r="T119" s="46">
        <f t="shared" si="18"/>
        <v>0</v>
      </c>
      <c r="U119" s="31">
        <f t="shared" si="21"/>
        <v>659</v>
      </c>
      <c r="V119" s="31">
        <f>IF(T119=0,0,IF(U119=1,1,IF(COUNTIF($T$65:T118,T119)=0,1,0)))</f>
        <v>0</v>
      </c>
      <c r="W119" s="31">
        <f>IF(T119=0,0,SUM($V$65:V119))</f>
        <v>0</v>
      </c>
      <c r="X119" s="31" t="str">
        <f t="shared" si="20"/>
        <v>-</v>
      </c>
      <c r="Y119" s="47"/>
      <c r="Z119" s="29">
        <v>53</v>
      </c>
      <c r="AA119" s="31" t="str">
        <f t="shared" si="22"/>
        <v/>
      </c>
      <c r="AB119" s="31" t="str">
        <f t="shared" si="23"/>
        <v/>
      </c>
      <c r="AC119" s="31" t="str">
        <f t="shared" si="24"/>
        <v/>
      </c>
      <c r="AD119" s="30">
        <f t="shared" si="25"/>
        <v>0</v>
      </c>
    </row>
    <row r="120" spans="1:30" x14ac:dyDescent="0.25">
      <c r="A120" s="3"/>
      <c r="B120" s="5" t="str">
        <f>IFERROR(VLOOKUP($A120,'Lookup tables'!$A$2:$E$247,2,FALSE),"")</f>
        <v/>
      </c>
      <c r="C120" s="27" t="str">
        <f>IFERROR(VLOOKUP(A120,'Lookup tables'!$A$2:$E$247,5,FALSE),"")</f>
        <v/>
      </c>
      <c r="D120" s="5">
        <f>IF(ISNUMBER(VLOOKUP($A120,'Lookup tables'!$A$2:$E$247,4,FALSE)),VLOOKUP($A120,'Lookup tables'!$A$2:$E$247,4,FALSE),0)</f>
        <v>0</v>
      </c>
      <c r="E120" s="4"/>
      <c r="F120" s="7">
        <f t="shared" si="27"/>
        <v>0</v>
      </c>
      <c r="G120" s="87"/>
      <c r="H120" s="2"/>
      <c r="I120" s="21">
        <f t="shared" si="26"/>
        <v>0</v>
      </c>
      <c r="J120" s="21">
        <f t="shared" si="28"/>
        <v>0</v>
      </c>
      <c r="K120" s="21">
        <f t="shared" si="29"/>
        <v>0</v>
      </c>
      <c r="T120" s="46">
        <f t="shared" si="18"/>
        <v>0</v>
      </c>
      <c r="U120" s="31">
        <f t="shared" si="21"/>
        <v>659</v>
      </c>
      <c r="V120" s="31">
        <f>IF(T120=0,0,IF(U120=1,1,IF(COUNTIF($T$65:T119,T120)=0,1,0)))</f>
        <v>0</v>
      </c>
      <c r="W120" s="31">
        <f>IF(T120=0,0,SUM($V$65:V120))</f>
        <v>0</v>
      </c>
      <c r="X120" s="31" t="str">
        <f t="shared" si="20"/>
        <v>-</v>
      </c>
      <c r="Y120" s="47"/>
      <c r="Z120" s="29">
        <v>54</v>
      </c>
      <c r="AA120" s="31" t="str">
        <f t="shared" si="22"/>
        <v/>
      </c>
      <c r="AB120" s="31" t="str">
        <f t="shared" si="23"/>
        <v/>
      </c>
      <c r="AC120" s="31" t="str">
        <f t="shared" si="24"/>
        <v/>
      </c>
      <c r="AD120" s="30">
        <f t="shared" si="25"/>
        <v>0</v>
      </c>
    </row>
    <row r="121" spans="1:30" x14ac:dyDescent="0.25">
      <c r="A121" s="3"/>
      <c r="B121" s="5" t="str">
        <f>IFERROR(VLOOKUP($A121,'Lookup tables'!$A$2:$E$247,2,FALSE),"")</f>
        <v/>
      </c>
      <c r="C121" s="27" t="str">
        <f>IFERROR(VLOOKUP(A121,'Lookup tables'!$A$2:$E$247,5,FALSE),"")</f>
        <v/>
      </c>
      <c r="D121" s="5">
        <f>IF(ISNUMBER(VLOOKUP($A121,'Lookup tables'!$A$2:$E$247,4,FALSE)),VLOOKUP($A121,'Lookup tables'!$A$2:$E$247,4,FALSE),0)</f>
        <v>0</v>
      </c>
      <c r="E121" s="4"/>
      <c r="F121" s="7">
        <f t="shared" si="27"/>
        <v>0</v>
      </c>
      <c r="G121" s="87"/>
      <c r="H121" s="2"/>
      <c r="I121" s="21">
        <f t="shared" si="26"/>
        <v>0</v>
      </c>
      <c r="J121" s="21">
        <f t="shared" si="28"/>
        <v>0</v>
      </c>
      <c r="K121" s="21">
        <f t="shared" si="29"/>
        <v>0</v>
      </c>
      <c r="T121" s="46">
        <f t="shared" si="18"/>
        <v>0</v>
      </c>
      <c r="U121" s="31">
        <f t="shared" si="21"/>
        <v>659</v>
      </c>
      <c r="V121" s="31">
        <f>IF(T121=0,0,IF(U121=1,1,IF(COUNTIF($T$65:T120,T121)=0,1,0)))</f>
        <v>0</v>
      </c>
      <c r="W121" s="31">
        <f>IF(T121=0,0,SUM($V$65:V121))</f>
        <v>0</v>
      </c>
      <c r="X121" s="31" t="str">
        <f t="shared" si="20"/>
        <v>-</v>
      </c>
      <c r="Y121" s="47"/>
      <c r="Z121" s="29">
        <v>55</v>
      </c>
      <c r="AA121" s="31" t="str">
        <f t="shared" si="22"/>
        <v/>
      </c>
      <c r="AB121" s="31" t="str">
        <f t="shared" si="23"/>
        <v/>
      </c>
      <c r="AC121" s="31" t="str">
        <f t="shared" si="24"/>
        <v/>
      </c>
      <c r="AD121" s="30">
        <f t="shared" si="25"/>
        <v>0</v>
      </c>
    </row>
    <row r="122" spans="1:30" x14ac:dyDescent="0.25">
      <c r="A122" s="3"/>
      <c r="B122" s="5" t="str">
        <f>IFERROR(VLOOKUP($A122,'Lookup tables'!$A$2:$E$247,2,FALSE),"")</f>
        <v/>
      </c>
      <c r="C122" s="27" t="str">
        <f>IFERROR(VLOOKUP(A122,'Lookup tables'!$A$2:$E$247,5,FALSE),"")</f>
        <v/>
      </c>
      <c r="D122" s="5">
        <f>IF(ISNUMBER(VLOOKUP($A122,'Lookup tables'!$A$2:$E$247,4,FALSE)),VLOOKUP($A122,'Lookup tables'!$A$2:$E$247,4,FALSE),0)</f>
        <v>0</v>
      </c>
      <c r="E122" s="4"/>
      <c r="F122" s="7">
        <f t="shared" si="27"/>
        <v>0</v>
      </c>
      <c r="G122" s="87"/>
      <c r="H122" s="2"/>
      <c r="I122" s="21">
        <f t="shared" si="26"/>
        <v>0</v>
      </c>
      <c r="J122" s="21">
        <f t="shared" si="28"/>
        <v>0</v>
      </c>
      <c r="K122" s="21">
        <f t="shared" si="29"/>
        <v>0</v>
      </c>
      <c r="T122" s="46">
        <f t="shared" si="18"/>
        <v>0</v>
      </c>
      <c r="U122" s="31">
        <f t="shared" si="21"/>
        <v>659</v>
      </c>
      <c r="V122" s="31">
        <f>IF(T122=0,0,IF(U122=1,1,IF(COUNTIF($T$65:T121,T122)=0,1,0)))</f>
        <v>0</v>
      </c>
      <c r="W122" s="31">
        <f>IF(T122=0,0,SUM($V$65:V122))</f>
        <v>0</v>
      </c>
      <c r="X122" s="31" t="str">
        <f t="shared" si="20"/>
        <v>-</v>
      </c>
      <c r="Y122" s="47"/>
      <c r="Z122" s="29">
        <v>56</v>
      </c>
      <c r="AA122" s="31" t="str">
        <f t="shared" si="22"/>
        <v/>
      </c>
      <c r="AB122" s="31" t="str">
        <f t="shared" si="23"/>
        <v/>
      </c>
      <c r="AC122" s="31" t="str">
        <f t="shared" si="24"/>
        <v/>
      </c>
      <c r="AD122" s="30">
        <f t="shared" si="25"/>
        <v>0</v>
      </c>
    </row>
    <row r="123" spans="1:30" x14ac:dyDescent="0.25">
      <c r="A123" s="3"/>
      <c r="B123" s="5" t="str">
        <f>IFERROR(VLOOKUP($A123,'Lookup tables'!$A$2:$E$247,2,FALSE),"")</f>
        <v/>
      </c>
      <c r="C123" s="27" t="str">
        <f>IFERROR(VLOOKUP(A123,'Lookup tables'!$A$2:$E$247,5,FALSE),"")</f>
        <v/>
      </c>
      <c r="D123" s="5">
        <f>IF(ISNUMBER(VLOOKUP($A123,'Lookup tables'!$A$2:$E$247,4,FALSE)),VLOOKUP($A123,'Lookup tables'!$A$2:$E$247,4,FALSE),0)</f>
        <v>0</v>
      </c>
      <c r="E123" s="4"/>
      <c r="F123" s="7">
        <f t="shared" si="27"/>
        <v>0</v>
      </c>
      <c r="G123" s="87"/>
      <c r="H123" s="2"/>
      <c r="I123" s="21">
        <f t="shared" si="26"/>
        <v>0</v>
      </c>
      <c r="J123" s="21">
        <f t="shared" si="28"/>
        <v>0</v>
      </c>
      <c r="K123" s="21">
        <f t="shared" si="29"/>
        <v>0</v>
      </c>
      <c r="T123" s="46">
        <f t="shared" si="18"/>
        <v>0</v>
      </c>
      <c r="U123" s="31">
        <f t="shared" si="21"/>
        <v>659</v>
      </c>
      <c r="V123" s="31">
        <f>IF(T123=0,0,IF(U123=1,1,IF(COUNTIF($T$65:T122,T123)=0,1,0)))</f>
        <v>0</v>
      </c>
      <c r="W123" s="31">
        <f>IF(T123=0,0,SUM($V$65:V123))</f>
        <v>0</v>
      </c>
      <c r="X123" s="31" t="str">
        <f t="shared" si="20"/>
        <v>-</v>
      </c>
      <c r="Y123" s="47"/>
      <c r="Z123" s="29">
        <v>57</v>
      </c>
      <c r="AA123" s="31" t="str">
        <f t="shared" si="22"/>
        <v/>
      </c>
      <c r="AB123" s="31" t="str">
        <f t="shared" si="23"/>
        <v/>
      </c>
      <c r="AC123" s="31" t="str">
        <f t="shared" si="24"/>
        <v/>
      </c>
      <c r="AD123" s="30">
        <f t="shared" si="25"/>
        <v>0</v>
      </c>
    </row>
    <row r="124" spans="1:30" x14ac:dyDescent="0.25">
      <c r="A124" s="3"/>
      <c r="B124" s="5" t="str">
        <f>IFERROR(VLOOKUP($A124,'Lookup tables'!$A$2:$E$247,2,FALSE),"")</f>
        <v/>
      </c>
      <c r="C124" s="27" t="str">
        <f>IFERROR(VLOOKUP(A124,'Lookup tables'!$A$2:$E$247,5,FALSE),"")</f>
        <v/>
      </c>
      <c r="D124" s="5">
        <f>IF(ISNUMBER(VLOOKUP($A124,'Lookup tables'!$A$2:$E$247,4,FALSE)),VLOOKUP($A124,'Lookup tables'!$A$2:$E$247,4,FALSE),0)</f>
        <v>0</v>
      </c>
      <c r="E124" s="4"/>
      <c r="F124" s="7">
        <f t="shared" si="27"/>
        <v>0</v>
      </c>
      <c r="G124" s="87"/>
      <c r="H124" s="2"/>
      <c r="I124" s="21">
        <f t="shared" si="26"/>
        <v>0</v>
      </c>
      <c r="J124" s="21">
        <f t="shared" si="28"/>
        <v>0</v>
      </c>
      <c r="K124" s="21">
        <f t="shared" si="29"/>
        <v>0</v>
      </c>
      <c r="T124" s="46">
        <f t="shared" si="18"/>
        <v>0</v>
      </c>
      <c r="U124" s="31">
        <f t="shared" si="21"/>
        <v>659</v>
      </c>
      <c r="V124" s="31">
        <f>IF(T124=0,0,IF(U124=1,1,IF(COUNTIF($T$65:T123,T124)=0,1,0)))</f>
        <v>0</v>
      </c>
      <c r="W124" s="31">
        <f>IF(T124=0,0,SUM($V$65:V124))</f>
        <v>0</v>
      </c>
      <c r="X124" s="31" t="str">
        <f t="shared" si="20"/>
        <v>-</v>
      </c>
      <c r="Y124" s="47"/>
      <c r="Z124" s="29">
        <v>58</v>
      </c>
      <c r="AA124" s="31" t="str">
        <f t="shared" si="22"/>
        <v/>
      </c>
      <c r="AB124" s="31" t="str">
        <f t="shared" si="23"/>
        <v/>
      </c>
      <c r="AC124" s="31" t="str">
        <f t="shared" si="24"/>
        <v/>
      </c>
      <c r="AD124" s="30">
        <f t="shared" si="25"/>
        <v>0</v>
      </c>
    </row>
    <row r="125" spans="1:30" x14ac:dyDescent="0.25">
      <c r="A125" s="3"/>
      <c r="B125" s="5" t="str">
        <f>IFERROR(VLOOKUP($A125,'Lookup tables'!$A$2:$E$247,2,FALSE),"")</f>
        <v/>
      </c>
      <c r="C125" s="27" t="str">
        <f>IFERROR(VLOOKUP(A125,'Lookup tables'!$A$2:$E$247,5,FALSE),"")</f>
        <v/>
      </c>
      <c r="D125" s="5">
        <f>IF(ISNUMBER(VLOOKUP($A125,'Lookup tables'!$A$2:$E$247,4,FALSE)),VLOOKUP($A125,'Lookup tables'!$A$2:$E$247,4,FALSE),0)</f>
        <v>0</v>
      </c>
      <c r="E125" s="4"/>
      <c r="F125" s="7">
        <f t="shared" si="27"/>
        <v>0</v>
      </c>
      <c r="G125" s="87"/>
      <c r="H125" s="2"/>
      <c r="I125" s="21">
        <f t="shared" si="26"/>
        <v>0</v>
      </c>
      <c r="J125" s="21">
        <f t="shared" si="28"/>
        <v>0</v>
      </c>
      <c r="K125" s="21">
        <f t="shared" si="29"/>
        <v>0</v>
      </c>
      <c r="T125" s="46">
        <f t="shared" si="18"/>
        <v>0</v>
      </c>
      <c r="U125" s="31">
        <f t="shared" si="21"/>
        <v>659</v>
      </c>
      <c r="V125" s="31">
        <f>IF(T125=0,0,IF(U125=1,1,IF(COUNTIF($T$65:T124,T125)=0,1,0)))</f>
        <v>0</v>
      </c>
      <c r="W125" s="31">
        <f>IF(T125=0,0,SUM($V$65:V125))</f>
        <v>0</v>
      </c>
      <c r="X125" s="31" t="str">
        <f t="shared" si="20"/>
        <v>-</v>
      </c>
      <c r="Y125" s="47"/>
      <c r="Z125" s="29">
        <v>59</v>
      </c>
      <c r="AA125" s="31" t="str">
        <f t="shared" si="22"/>
        <v/>
      </c>
      <c r="AB125" s="31" t="str">
        <f t="shared" si="23"/>
        <v/>
      </c>
      <c r="AC125" s="31" t="str">
        <f t="shared" si="24"/>
        <v/>
      </c>
      <c r="AD125" s="30">
        <f t="shared" si="25"/>
        <v>0</v>
      </c>
    </row>
    <row r="126" spans="1:30" x14ac:dyDescent="0.25">
      <c r="A126" s="3"/>
      <c r="B126" s="5" t="str">
        <f>IFERROR(VLOOKUP($A126,'Lookup tables'!$A$2:$E$247,2,FALSE),"")</f>
        <v/>
      </c>
      <c r="C126" s="27" t="str">
        <f>IFERROR(VLOOKUP(A126,'Lookup tables'!$A$2:$E$247,5,FALSE),"")</f>
        <v/>
      </c>
      <c r="D126" s="5">
        <f>IF(ISNUMBER(VLOOKUP($A126,'Lookup tables'!$A$2:$E$247,4,FALSE)),VLOOKUP($A126,'Lookup tables'!$A$2:$E$247,4,FALSE),0)</f>
        <v>0</v>
      </c>
      <c r="E126" s="4"/>
      <c r="F126" s="7">
        <f t="shared" si="27"/>
        <v>0</v>
      </c>
      <c r="G126" s="87"/>
      <c r="H126" s="2"/>
      <c r="I126" s="21">
        <f t="shared" si="26"/>
        <v>0</v>
      </c>
      <c r="J126" s="21">
        <f t="shared" si="28"/>
        <v>0</v>
      </c>
      <c r="K126" s="21">
        <f t="shared" si="29"/>
        <v>0</v>
      </c>
      <c r="T126" s="46">
        <f t="shared" si="18"/>
        <v>0</v>
      </c>
      <c r="U126" s="31">
        <f t="shared" si="21"/>
        <v>659</v>
      </c>
      <c r="V126" s="31">
        <f>IF(T126=0,0,IF(U126=1,1,IF(COUNTIF($T$65:T125,T126)=0,1,0)))</f>
        <v>0</v>
      </c>
      <c r="W126" s="31">
        <f>IF(T126=0,0,SUM($V$65:V126))</f>
        <v>0</v>
      </c>
      <c r="X126" s="31" t="str">
        <f t="shared" si="20"/>
        <v>-</v>
      </c>
      <c r="Y126" s="47"/>
      <c r="Z126" s="29">
        <v>60</v>
      </c>
      <c r="AA126" s="31" t="str">
        <f t="shared" si="22"/>
        <v/>
      </c>
      <c r="AB126" s="31" t="str">
        <f t="shared" si="23"/>
        <v/>
      </c>
      <c r="AC126" s="31" t="str">
        <f t="shared" si="24"/>
        <v/>
      </c>
      <c r="AD126" s="30">
        <f t="shared" si="25"/>
        <v>0</v>
      </c>
    </row>
    <row r="127" spans="1:30" x14ac:dyDescent="0.25">
      <c r="A127" s="3"/>
      <c r="B127" s="5" t="str">
        <f>IFERROR(VLOOKUP($A127,'Lookup tables'!$A$2:$E$247,2,FALSE),"")</f>
        <v/>
      </c>
      <c r="C127" s="27" t="str">
        <f>IFERROR(VLOOKUP(A127,'Lookup tables'!$A$2:$E$247,5,FALSE),"")</f>
        <v/>
      </c>
      <c r="D127" s="5">
        <f>IF(ISNUMBER(VLOOKUP($A127,'Lookup tables'!$A$2:$E$247,4,FALSE)),VLOOKUP($A127,'Lookup tables'!$A$2:$E$247,4,FALSE),0)</f>
        <v>0</v>
      </c>
      <c r="E127" s="4"/>
      <c r="F127" s="7">
        <f t="shared" si="27"/>
        <v>0</v>
      </c>
      <c r="G127" s="87"/>
      <c r="H127" s="2"/>
      <c r="I127" s="21">
        <f t="shared" si="26"/>
        <v>0</v>
      </c>
      <c r="J127" s="21">
        <f t="shared" si="28"/>
        <v>0</v>
      </c>
      <c r="K127" s="21">
        <f t="shared" si="29"/>
        <v>0</v>
      </c>
      <c r="T127" s="46">
        <f t="shared" si="18"/>
        <v>0</v>
      </c>
      <c r="U127" s="31">
        <f t="shared" si="21"/>
        <v>659</v>
      </c>
      <c r="V127" s="31">
        <f>IF(T127=0,0,IF(U127=1,1,IF(COUNTIF($T$65:T126,T127)=0,1,0)))</f>
        <v>0</v>
      </c>
      <c r="W127" s="31">
        <f>IF(T127=0,0,SUM($V$65:V127))</f>
        <v>0</v>
      </c>
      <c r="X127" s="31" t="str">
        <f t="shared" si="20"/>
        <v>-</v>
      </c>
      <c r="Y127" s="47"/>
      <c r="Z127" s="29">
        <v>61</v>
      </c>
      <c r="AA127" s="31" t="str">
        <f t="shared" si="22"/>
        <v/>
      </c>
      <c r="AB127" s="31" t="str">
        <f t="shared" si="23"/>
        <v/>
      </c>
      <c r="AC127" s="31" t="str">
        <f t="shared" si="24"/>
        <v/>
      </c>
      <c r="AD127" s="30">
        <f t="shared" si="25"/>
        <v>0</v>
      </c>
    </row>
    <row r="128" spans="1:30" x14ac:dyDescent="0.25">
      <c r="A128" s="3"/>
      <c r="B128" s="5" t="str">
        <f>IFERROR(VLOOKUP($A128,'Lookup tables'!$A$2:$E$247,2,FALSE),"")</f>
        <v/>
      </c>
      <c r="C128" s="27" t="str">
        <f>IFERROR(VLOOKUP(A128,'Lookup tables'!$A$2:$E$247,5,FALSE),"")</f>
        <v/>
      </c>
      <c r="D128" s="5">
        <f>IF(ISNUMBER(VLOOKUP($A128,'Lookup tables'!$A$2:$E$247,4,FALSE)),VLOOKUP($A128,'Lookup tables'!$A$2:$E$247,4,FALSE),0)</f>
        <v>0</v>
      </c>
      <c r="E128" s="4"/>
      <c r="F128" s="7">
        <f t="shared" si="27"/>
        <v>0</v>
      </c>
      <c r="G128" s="87"/>
      <c r="H128" s="2"/>
      <c r="I128" s="21">
        <f t="shared" si="26"/>
        <v>0</v>
      </c>
      <c r="J128" s="21">
        <f t="shared" si="28"/>
        <v>0</v>
      </c>
      <c r="K128" s="21">
        <f t="shared" si="29"/>
        <v>0</v>
      </c>
      <c r="T128" s="46">
        <f t="shared" si="18"/>
        <v>0</v>
      </c>
      <c r="U128" s="31">
        <f t="shared" si="21"/>
        <v>659</v>
      </c>
      <c r="V128" s="31">
        <f>IF(T128=0,0,IF(U128=1,1,IF(COUNTIF($T$65:T127,T128)=0,1,0)))</f>
        <v>0</v>
      </c>
      <c r="W128" s="31">
        <f>IF(T128=0,0,SUM($V$65:V128))</f>
        <v>0</v>
      </c>
      <c r="X128" s="31" t="str">
        <f t="shared" si="20"/>
        <v>-</v>
      </c>
      <c r="Y128" s="47"/>
      <c r="Z128" s="29">
        <v>62</v>
      </c>
      <c r="AA128" s="31" t="str">
        <f t="shared" si="22"/>
        <v/>
      </c>
      <c r="AB128" s="31" t="str">
        <f t="shared" si="23"/>
        <v/>
      </c>
      <c r="AC128" s="31" t="str">
        <f t="shared" si="24"/>
        <v/>
      </c>
      <c r="AD128" s="30">
        <f t="shared" si="25"/>
        <v>0</v>
      </c>
    </row>
    <row r="129" spans="1:44" x14ac:dyDescent="0.25">
      <c r="A129" s="3"/>
      <c r="B129" s="5" t="str">
        <f>IFERROR(VLOOKUP($A129,'Lookup tables'!$A$2:$E$247,2,FALSE),"")</f>
        <v/>
      </c>
      <c r="C129" s="27" t="str">
        <f>IFERROR(VLOOKUP(A129,'Lookup tables'!$A$2:$E$247,5,FALSE),"")</f>
        <v/>
      </c>
      <c r="D129" s="5">
        <f>IF(ISNUMBER(VLOOKUP($A129,'Lookup tables'!$A$2:$E$247,4,FALSE)),VLOOKUP($A129,'Lookup tables'!$A$2:$E$247,4,FALSE),0)</f>
        <v>0</v>
      </c>
      <c r="E129" s="4"/>
      <c r="F129" s="7">
        <f t="shared" si="27"/>
        <v>0</v>
      </c>
      <c r="G129" s="87"/>
      <c r="H129" s="2"/>
      <c r="I129" s="21">
        <f t="shared" si="26"/>
        <v>0</v>
      </c>
      <c r="J129" s="21">
        <f t="shared" si="28"/>
        <v>0</v>
      </c>
      <c r="K129" s="21">
        <f t="shared" si="29"/>
        <v>0</v>
      </c>
      <c r="T129" s="46">
        <f t="shared" si="18"/>
        <v>0</v>
      </c>
      <c r="U129" s="31">
        <f t="shared" si="21"/>
        <v>659</v>
      </c>
      <c r="V129" s="31">
        <f>IF(T129=0,0,IF(U129=1,1,IF(COUNTIF($T$65:T128,T129)=0,1,0)))</f>
        <v>0</v>
      </c>
      <c r="W129" s="31">
        <f>IF(T129=0,0,SUM($V$65:V129))</f>
        <v>0</v>
      </c>
      <c r="X129" s="31" t="str">
        <f t="shared" si="20"/>
        <v>-</v>
      </c>
      <c r="Y129" s="47"/>
      <c r="Z129" s="29">
        <v>63</v>
      </c>
      <c r="AA129" s="31" t="str">
        <f t="shared" si="22"/>
        <v/>
      </c>
      <c r="AB129" s="31" t="str">
        <f t="shared" si="23"/>
        <v/>
      </c>
      <c r="AC129" s="31" t="str">
        <f t="shared" si="24"/>
        <v/>
      </c>
      <c r="AD129" s="30">
        <f t="shared" si="25"/>
        <v>0</v>
      </c>
    </row>
    <row r="130" spans="1:44" x14ac:dyDescent="0.25">
      <c r="A130" s="3"/>
      <c r="B130" s="5" t="str">
        <f>IFERROR(VLOOKUP($A130,'Lookup tables'!$A$2:$E$247,2,FALSE),"")</f>
        <v/>
      </c>
      <c r="C130" s="27" t="str">
        <f>IFERROR(VLOOKUP(A130,'Lookup tables'!$A$2:$E$247,5,FALSE),"")</f>
        <v/>
      </c>
      <c r="D130" s="5">
        <f>IF(ISNUMBER(VLOOKUP($A130,'Lookup tables'!$A$2:$E$247,4,FALSE)),VLOOKUP($A130,'Lookup tables'!$A$2:$E$247,4,FALSE),0)</f>
        <v>0</v>
      </c>
      <c r="E130" s="4"/>
      <c r="F130" s="7">
        <f t="shared" si="27"/>
        <v>0</v>
      </c>
      <c r="G130" s="87"/>
      <c r="H130" s="2"/>
      <c r="I130" s="21">
        <f t="shared" si="26"/>
        <v>0</v>
      </c>
      <c r="J130" s="21">
        <f t="shared" si="28"/>
        <v>0</v>
      </c>
      <c r="K130" s="21">
        <f t="shared" si="29"/>
        <v>0</v>
      </c>
      <c r="T130" s="46">
        <f t="shared" si="18"/>
        <v>0</v>
      </c>
      <c r="U130" s="31">
        <f t="shared" si="21"/>
        <v>659</v>
      </c>
      <c r="V130" s="31">
        <f>IF(T130=0,0,IF(U130=1,1,IF(COUNTIF($T$65:T129,T130)=0,1,0)))</f>
        <v>0</v>
      </c>
      <c r="W130" s="31">
        <f>IF(T130=0,0,SUM($V$65:V130))</f>
        <v>0</v>
      </c>
      <c r="X130" s="31" t="str">
        <f t="shared" si="20"/>
        <v>-</v>
      </c>
      <c r="Y130" s="47"/>
      <c r="Z130" s="29">
        <v>64</v>
      </c>
      <c r="AA130" s="31" t="str">
        <f t="shared" si="22"/>
        <v/>
      </c>
      <c r="AB130" s="31" t="str">
        <f t="shared" si="23"/>
        <v/>
      </c>
      <c r="AC130" s="31" t="str">
        <f t="shared" si="24"/>
        <v/>
      </c>
      <c r="AD130" s="30">
        <f t="shared" si="25"/>
        <v>0</v>
      </c>
    </row>
    <row r="131" spans="1:44" x14ac:dyDescent="0.25">
      <c r="A131" s="3"/>
      <c r="B131" s="5" t="str">
        <f>IFERROR(VLOOKUP($A131,'Lookup tables'!$A$2:$E$247,2,FALSE),"")</f>
        <v/>
      </c>
      <c r="C131" s="27" t="str">
        <f>IFERROR(VLOOKUP(A131,'Lookup tables'!$A$2:$E$247,5,FALSE),"")</f>
        <v/>
      </c>
      <c r="D131" s="5">
        <f>IF(ISNUMBER(VLOOKUP($A131,'Lookup tables'!$A$2:$E$247,4,FALSE)),VLOOKUP($A131,'Lookup tables'!$A$2:$E$247,4,FALSE),0)</f>
        <v>0</v>
      </c>
      <c r="E131" s="4"/>
      <c r="F131" s="7">
        <f t="shared" si="27"/>
        <v>0</v>
      </c>
      <c r="G131" s="87"/>
      <c r="H131" s="2"/>
      <c r="I131" s="21">
        <f t="shared" si="26"/>
        <v>0</v>
      </c>
      <c r="J131" s="21">
        <f t="shared" si="28"/>
        <v>0</v>
      </c>
      <c r="K131" s="21">
        <f t="shared" si="29"/>
        <v>0</v>
      </c>
      <c r="T131" s="46">
        <f t="shared" si="18"/>
        <v>0</v>
      </c>
      <c r="U131" s="31">
        <f t="shared" si="21"/>
        <v>659</v>
      </c>
      <c r="V131" s="31">
        <f>IF(T131=0,0,IF(U131=1,1,IF(COUNTIF($T$65:T130,T131)=0,1,0)))</f>
        <v>0</v>
      </c>
      <c r="W131" s="31">
        <f>IF(T131=0,0,SUM($V$65:V131))</f>
        <v>0</v>
      </c>
      <c r="X131" s="31" t="str">
        <f t="shared" si="20"/>
        <v>-</v>
      </c>
      <c r="Y131" s="47"/>
      <c r="Z131" s="29">
        <v>65</v>
      </c>
      <c r="AA131" s="31" t="str">
        <f t="shared" si="22"/>
        <v/>
      </c>
      <c r="AB131" s="31" t="str">
        <f t="shared" si="23"/>
        <v/>
      </c>
      <c r="AC131" s="31" t="str">
        <f t="shared" si="24"/>
        <v/>
      </c>
      <c r="AD131" s="30">
        <f t="shared" si="25"/>
        <v>0</v>
      </c>
    </row>
    <row r="132" spans="1:44" x14ac:dyDescent="0.25">
      <c r="A132" s="3"/>
      <c r="B132" s="5" t="str">
        <f>IFERROR(VLOOKUP($A132,'Lookup tables'!$A$2:$E$247,2,FALSE),"")</f>
        <v/>
      </c>
      <c r="C132" s="27" t="str">
        <f>IFERROR(VLOOKUP(A132,'Lookup tables'!$A$2:$E$247,5,FALSE),"")</f>
        <v/>
      </c>
      <c r="D132" s="5">
        <f>IF(ISNUMBER(VLOOKUP($A132,'Lookup tables'!$A$2:$E$247,4,FALSE)),VLOOKUP($A132,'Lookup tables'!$A$2:$E$247,4,FALSE),0)</f>
        <v>0</v>
      </c>
      <c r="E132" s="4"/>
      <c r="F132" s="7">
        <f t="shared" si="27"/>
        <v>0</v>
      </c>
      <c r="G132" s="87"/>
      <c r="H132" s="2"/>
      <c r="I132" s="21">
        <f t="shared" si="26"/>
        <v>0</v>
      </c>
      <c r="J132" s="21">
        <f t="shared" si="28"/>
        <v>0</v>
      </c>
      <c r="K132" s="21">
        <f t="shared" si="29"/>
        <v>0</v>
      </c>
      <c r="T132" s="46">
        <f t="shared" ref="T132:T197" si="30">IF(ISBLANK(M132),0,M132)</f>
        <v>0</v>
      </c>
      <c r="U132" s="31">
        <f t="shared" si="21"/>
        <v>659</v>
      </c>
      <c r="V132" s="31">
        <f>IF(T132=0,0,IF(U132=1,1,IF(COUNTIF($T$65:T131,T132)=0,1,0)))</f>
        <v>0</v>
      </c>
      <c r="W132" s="31">
        <f>IF(T132=0,0,SUM($V$65:V132))</f>
        <v>0</v>
      </c>
      <c r="X132" s="31" t="str">
        <f t="shared" ref="X132:X197" si="31">IF(ISNA(IF(V132=1,T132,"-")),"-",IF(V132=1,T132,"-"))</f>
        <v>-</v>
      </c>
      <c r="Y132" s="47"/>
      <c r="Z132" s="29">
        <v>66</v>
      </c>
      <c r="AA132" s="31" t="str">
        <f t="shared" si="22"/>
        <v/>
      </c>
      <c r="AB132" s="31" t="str">
        <f t="shared" si="23"/>
        <v/>
      </c>
      <c r="AC132" s="31" t="str">
        <f t="shared" si="24"/>
        <v/>
      </c>
      <c r="AD132" s="30">
        <f t="shared" si="25"/>
        <v>0</v>
      </c>
    </row>
    <row r="133" spans="1:44" x14ac:dyDescent="0.25">
      <c r="A133" s="3"/>
      <c r="B133" s="5" t="str">
        <f>IFERROR(VLOOKUP($A133,'Lookup tables'!$A$2:$E$247,2,FALSE),"")</f>
        <v/>
      </c>
      <c r="C133" s="27" t="str">
        <f>IFERROR(VLOOKUP(A133,'Lookup tables'!$A$2:$E$247,5,FALSE),"")</f>
        <v/>
      </c>
      <c r="D133" s="5">
        <f>IF(ISNUMBER(VLOOKUP($A133,'Lookup tables'!$A$2:$E$247,4,FALSE)),VLOOKUP($A133,'Lookup tables'!$A$2:$E$247,4,FALSE),0)</f>
        <v>0</v>
      </c>
      <c r="E133" s="4"/>
      <c r="F133" s="7">
        <f t="shared" si="27"/>
        <v>0</v>
      </c>
      <c r="G133" s="87"/>
      <c r="H133" s="2"/>
      <c r="I133" s="21">
        <f t="shared" si="26"/>
        <v>0</v>
      </c>
      <c r="J133" s="21">
        <f t="shared" si="28"/>
        <v>0</v>
      </c>
      <c r="K133" s="21">
        <f t="shared" si="29"/>
        <v>0</v>
      </c>
      <c r="T133" s="46">
        <f t="shared" si="30"/>
        <v>0</v>
      </c>
      <c r="U133" s="31">
        <f t="shared" si="21"/>
        <v>659</v>
      </c>
      <c r="V133" s="31">
        <f>IF(T133=0,0,IF(U133=1,1,IF(COUNTIF($T$65:T132,T133)=0,1,0)))</f>
        <v>0</v>
      </c>
      <c r="W133" s="31">
        <f>IF(T133=0,0,SUM($V$65:V133))</f>
        <v>0</v>
      </c>
      <c r="X133" s="31" t="str">
        <f t="shared" si="31"/>
        <v>-</v>
      </c>
      <c r="Y133" s="47"/>
      <c r="Z133" s="29">
        <v>67</v>
      </c>
      <c r="AA133" s="31" t="str">
        <f t="shared" si="22"/>
        <v/>
      </c>
      <c r="AB133" s="31" t="str">
        <f t="shared" si="23"/>
        <v/>
      </c>
      <c r="AC133" s="31" t="str">
        <f t="shared" si="24"/>
        <v/>
      </c>
      <c r="AD133" s="30">
        <f t="shared" si="25"/>
        <v>0</v>
      </c>
    </row>
    <row r="134" spans="1:44" x14ac:dyDescent="0.25">
      <c r="A134" s="3"/>
      <c r="B134" s="5" t="str">
        <f>IFERROR(VLOOKUP($A134,'Lookup tables'!$A$2:$E$247,2,FALSE),"")</f>
        <v/>
      </c>
      <c r="C134" s="27" t="str">
        <f>IFERROR(VLOOKUP(A134,'Lookup tables'!$A$2:$E$247,5,FALSE),"")</f>
        <v/>
      </c>
      <c r="D134" s="5">
        <f>IF(ISNUMBER(VLOOKUP($A134,'Lookup tables'!$A$2:$E$247,4,FALSE)),VLOOKUP($A134,'Lookup tables'!$A$2:$E$247,4,FALSE),0)</f>
        <v>0</v>
      </c>
      <c r="E134" s="4"/>
      <c r="F134" s="7">
        <f t="shared" si="27"/>
        <v>0</v>
      </c>
      <c r="G134" s="87"/>
      <c r="H134" s="2"/>
      <c r="I134" s="21">
        <f t="shared" si="26"/>
        <v>0</v>
      </c>
      <c r="J134" s="21">
        <f t="shared" si="28"/>
        <v>0</v>
      </c>
      <c r="K134" s="21">
        <f t="shared" si="29"/>
        <v>0</v>
      </c>
      <c r="T134" s="46">
        <f t="shared" si="30"/>
        <v>0</v>
      </c>
      <c r="U134" s="31">
        <f t="shared" si="21"/>
        <v>659</v>
      </c>
      <c r="V134" s="31">
        <f>IF(T134=0,0,IF(U134=1,1,IF(COUNTIF($T$65:T133,T134)=0,1,0)))</f>
        <v>0</v>
      </c>
      <c r="W134" s="31">
        <f>IF(T134=0,0,SUM($V$65:V134))</f>
        <v>0</v>
      </c>
      <c r="X134" s="31" t="str">
        <f t="shared" si="31"/>
        <v>-</v>
      </c>
      <c r="Y134" s="47"/>
      <c r="Z134" s="29">
        <v>68</v>
      </c>
      <c r="AA134" s="31" t="str">
        <f t="shared" si="22"/>
        <v/>
      </c>
      <c r="AB134" s="31" t="str">
        <f t="shared" si="23"/>
        <v/>
      </c>
      <c r="AC134" s="31" t="str">
        <f t="shared" si="24"/>
        <v/>
      </c>
      <c r="AD134" s="30">
        <f t="shared" si="25"/>
        <v>0</v>
      </c>
    </row>
    <row r="135" spans="1:44" x14ac:dyDescent="0.25">
      <c r="A135" s="3"/>
      <c r="B135" s="5" t="str">
        <f>IFERROR(VLOOKUP($A135,'Lookup tables'!$A$2:$E$247,2,FALSE),"")</f>
        <v/>
      </c>
      <c r="C135" s="27" t="str">
        <f>IFERROR(VLOOKUP(A135,'Lookup tables'!$A$2:$E$247,5,FALSE),"")</f>
        <v/>
      </c>
      <c r="D135" s="5">
        <f>IF(ISNUMBER(VLOOKUP($A135,'Lookup tables'!$A$2:$E$247,4,FALSE)),VLOOKUP($A135,'Lookup tables'!$A$2:$E$247,4,FALSE),0)</f>
        <v>0</v>
      </c>
      <c r="E135" s="4"/>
      <c r="F135" s="7">
        <f t="shared" si="27"/>
        <v>0</v>
      </c>
      <c r="G135" s="87"/>
      <c r="H135" s="2"/>
      <c r="I135" s="21">
        <f t="shared" si="26"/>
        <v>0</v>
      </c>
      <c r="J135" s="21">
        <f t="shared" si="28"/>
        <v>0</v>
      </c>
      <c r="K135" s="21">
        <f t="shared" si="29"/>
        <v>0</v>
      </c>
      <c r="T135" s="46">
        <f t="shared" si="30"/>
        <v>0</v>
      </c>
      <c r="U135" s="31">
        <f t="shared" si="21"/>
        <v>659</v>
      </c>
      <c r="V135" s="31">
        <f>IF(T135=0,0,IF(U135=1,1,IF(COUNTIF($T$65:T134,T135)=0,1,0)))</f>
        <v>0</v>
      </c>
      <c r="W135" s="31">
        <f>IF(T135=0,0,SUM($V$65:V135))</f>
        <v>0</v>
      </c>
      <c r="X135" s="31" t="str">
        <f t="shared" si="31"/>
        <v>-</v>
      </c>
      <c r="Y135" s="47"/>
      <c r="Z135" s="29">
        <v>69</v>
      </c>
      <c r="AA135" s="31" t="str">
        <f t="shared" si="22"/>
        <v/>
      </c>
      <c r="AB135" s="31" t="str">
        <f t="shared" si="23"/>
        <v/>
      </c>
      <c r="AC135" s="31" t="str">
        <f t="shared" si="24"/>
        <v/>
      </c>
      <c r="AD135" s="30">
        <f t="shared" si="25"/>
        <v>0</v>
      </c>
    </row>
    <row r="136" spans="1:44" x14ac:dyDescent="0.25">
      <c r="A136" s="19"/>
      <c r="B136" s="2"/>
      <c r="C136" s="2"/>
      <c r="D136" s="2"/>
      <c r="E136" s="2"/>
      <c r="F136" s="2"/>
      <c r="G136" s="87"/>
      <c r="H136" s="2"/>
      <c r="I136" s="2"/>
      <c r="J136" s="2"/>
      <c r="K136" s="2"/>
      <c r="T136" s="46">
        <f t="shared" si="30"/>
        <v>0</v>
      </c>
      <c r="U136" s="31">
        <f t="shared" si="21"/>
        <v>659</v>
      </c>
      <c r="V136" s="31">
        <f>IF(T136=0,0,IF(U136=1,1,IF(COUNTIF($T$65:T135,T136)=0,1,0)))</f>
        <v>0</v>
      </c>
      <c r="W136" s="31">
        <f>IF(T136=0,0,SUM($V$65:V136))</f>
        <v>0</v>
      </c>
      <c r="X136" s="31" t="str">
        <f t="shared" si="31"/>
        <v>-</v>
      </c>
      <c r="Y136" s="43"/>
      <c r="Z136" s="29">
        <v>70</v>
      </c>
      <c r="AA136" s="31" t="str">
        <f t="shared" si="22"/>
        <v/>
      </c>
      <c r="AB136" s="31" t="str">
        <f t="shared" si="23"/>
        <v/>
      </c>
      <c r="AC136" s="31" t="str">
        <f t="shared" si="24"/>
        <v/>
      </c>
      <c r="AD136" s="30">
        <f t="shared" si="25"/>
        <v>0</v>
      </c>
    </row>
    <row r="137" spans="1:44" ht="20.25" x14ac:dyDescent="0.35">
      <c r="A137" s="24" t="s">
        <v>41</v>
      </c>
      <c r="B137" s="2"/>
      <c r="C137" s="2"/>
      <c r="D137" s="2"/>
      <c r="E137" s="2"/>
      <c r="F137" s="2"/>
      <c r="G137" s="87"/>
      <c r="H137" s="2"/>
      <c r="I137" s="2"/>
      <c r="J137" s="2"/>
      <c r="K137" s="2"/>
      <c r="T137" s="46">
        <f t="shared" si="30"/>
        <v>0</v>
      </c>
      <c r="U137" s="31">
        <f t="shared" si="21"/>
        <v>659</v>
      </c>
      <c r="V137" s="31">
        <f>IF(T137=0,0,IF(U137=1,1,IF(COUNTIF($T$65:T136,T137)=0,1,0)))</f>
        <v>0</v>
      </c>
      <c r="W137" s="31">
        <f>IF(T137=0,0,SUM($V$65:V137))</f>
        <v>0</v>
      </c>
      <c r="X137" s="31" t="str">
        <f t="shared" si="31"/>
        <v>-</v>
      </c>
      <c r="Y137" s="43"/>
      <c r="Z137" s="29">
        <v>71</v>
      </c>
      <c r="AA137" s="31" t="str">
        <f t="shared" si="22"/>
        <v/>
      </c>
      <c r="AB137" s="31" t="str">
        <f t="shared" si="23"/>
        <v/>
      </c>
      <c r="AC137" s="31" t="str">
        <f t="shared" si="24"/>
        <v/>
      </c>
      <c r="AD137" s="30">
        <f t="shared" si="25"/>
        <v>0</v>
      </c>
    </row>
    <row r="138" spans="1:44" ht="63" customHeight="1" x14ac:dyDescent="0.25">
      <c r="A138" s="136" t="s">
        <v>42</v>
      </c>
      <c r="B138" s="141"/>
      <c r="C138" s="141"/>
      <c r="D138" s="141"/>
      <c r="E138" s="141"/>
      <c r="F138" s="137"/>
      <c r="G138" s="87"/>
      <c r="H138" s="2"/>
      <c r="I138" s="2"/>
      <c r="J138" s="2"/>
      <c r="K138" s="2"/>
      <c r="T138" s="46">
        <f t="shared" si="30"/>
        <v>0</v>
      </c>
      <c r="U138" s="31">
        <f t="shared" si="21"/>
        <v>659</v>
      </c>
      <c r="V138" s="31">
        <f>IF(T138=0,0,IF(U138=1,1,IF(COUNTIF($T$65:T137,T138)=0,1,0)))</f>
        <v>0</v>
      </c>
      <c r="W138" s="31">
        <f>IF(T138=0,0,SUM($V$65:V138))</f>
        <v>0</v>
      </c>
      <c r="X138" s="31" t="str">
        <f t="shared" si="31"/>
        <v>-</v>
      </c>
      <c r="Y138" s="43"/>
      <c r="Z138" s="29">
        <v>72</v>
      </c>
      <c r="AA138" s="31" t="str">
        <f t="shared" si="22"/>
        <v/>
      </c>
      <c r="AB138" s="31" t="str">
        <f t="shared" si="23"/>
        <v/>
      </c>
      <c r="AC138" s="31" t="str">
        <f t="shared" si="24"/>
        <v/>
      </c>
      <c r="AD138" s="30">
        <f t="shared" si="25"/>
        <v>0</v>
      </c>
    </row>
    <row r="139" spans="1:44" ht="48" x14ac:dyDescent="0.25">
      <c r="A139" s="17" t="s">
        <v>34</v>
      </c>
      <c r="B139" s="6" t="s">
        <v>35</v>
      </c>
      <c r="C139" s="6" t="s">
        <v>18</v>
      </c>
      <c r="D139" s="6" t="s">
        <v>36</v>
      </c>
      <c r="E139" s="10" t="s">
        <v>37</v>
      </c>
      <c r="F139" s="10" t="s">
        <v>38</v>
      </c>
      <c r="G139" s="87"/>
      <c r="H139" s="2"/>
      <c r="I139" s="2"/>
      <c r="J139" s="2"/>
      <c r="K139" s="2"/>
      <c r="M139" s="35"/>
      <c r="N139" s="35"/>
      <c r="O139" s="35"/>
      <c r="P139" s="35"/>
      <c r="Q139" s="35"/>
      <c r="R139" s="35"/>
      <c r="T139" s="46">
        <f t="shared" si="30"/>
        <v>0</v>
      </c>
      <c r="U139" s="31">
        <f t="shared" si="21"/>
        <v>659</v>
      </c>
      <c r="V139" s="31">
        <f>IF(T139=0,0,IF(U139=1,1,IF(COUNTIF($T$65:T138,T139)=0,1,0)))</f>
        <v>0</v>
      </c>
      <c r="W139" s="31">
        <f>IF(T139=0,0,SUM($V$65:V139))</f>
        <v>0</v>
      </c>
      <c r="X139" s="31" t="str">
        <f t="shared" si="31"/>
        <v>-</v>
      </c>
      <c r="Y139" s="47"/>
      <c r="Z139" s="29">
        <v>73</v>
      </c>
      <c r="AA139" s="31" t="str">
        <f t="shared" si="22"/>
        <v/>
      </c>
      <c r="AB139" s="31" t="str">
        <f t="shared" si="23"/>
        <v/>
      </c>
      <c r="AC139" s="31" t="str">
        <f t="shared" si="24"/>
        <v/>
      </c>
      <c r="AD139" s="30">
        <f t="shared" si="25"/>
        <v>0</v>
      </c>
    </row>
    <row r="140" spans="1:44" x14ac:dyDescent="0.25">
      <c r="A140" s="3"/>
      <c r="B140" s="4"/>
      <c r="C140" s="77"/>
      <c r="D140" s="6">
        <f>IF(ISNUMBER(VLOOKUP(AR140,'Lookup tables'!$I$2:$J$15,2,FALSE)),VLOOKUP(AR140,'Lookup tables'!$I$2:$J$15,2,FALSE),0)</f>
        <v>0</v>
      </c>
      <c r="E140" s="4"/>
      <c r="F140" s="7">
        <f>D140*E140</f>
        <v>0</v>
      </c>
      <c r="G140" s="87" t="str">
        <f t="shared" ref="G140:G159" si="32">IF(S140=FALSE,$R$61,"")</f>
        <v/>
      </c>
      <c r="H140" s="2"/>
      <c r="I140" s="2"/>
      <c r="J140" s="2"/>
      <c r="K140" s="2"/>
      <c r="M140" s="36">
        <f t="shared" ref="M140:R140" si="33">A140</f>
        <v>0</v>
      </c>
      <c r="N140" s="36">
        <f t="shared" si="33"/>
        <v>0</v>
      </c>
      <c r="O140" s="36">
        <f t="shared" si="33"/>
        <v>0</v>
      </c>
      <c r="P140" s="36">
        <f t="shared" si="33"/>
        <v>0</v>
      </c>
      <c r="Q140" s="36">
        <f t="shared" si="33"/>
        <v>0</v>
      </c>
      <c r="R140" s="45">
        <f t="shared" si="33"/>
        <v>0</v>
      </c>
      <c r="S140" s="83" t="str">
        <f t="shared" ref="S140:S159" si="34">IF(ISBLANK(C140),"BLANK",SUMPRODUCT(--($M$65:$M$759=M140),--($N$65:$N$759=B140),--($O$65:$O$759=O140))=COUNTIF($M$65:$M$759,M140))</f>
        <v>BLANK</v>
      </c>
      <c r="T140" s="46">
        <f t="shared" si="30"/>
        <v>0</v>
      </c>
      <c r="U140" s="31">
        <f t="shared" si="21"/>
        <v>659</v>
      </c>
      <c r="V140" s="31">
        <f>IF(T140=0,0,IF(U140=1,1,IF(COUNTIF($T$65:T139,T140)=0,1,0)))</f>
        <v>0</v>
      </c>
      <c r="W140" s="31">
        <f>IF(T140=0,0,SUM($V$65:V140))</f>
        <v>0</v>
      </c>
      <c r="X140" s="31" t="str">
        <f t="shared" si="31"/>
        <v>-</v>
      </c>
      <c r="Y140" s="47"/>
      <c r="Z140" s="29">
        <v>74</v>
      </c>
      <c r="AA140" s="31" t="str">
        <f t="shared" si="22"/>
        <v/>
      </c>
      <c r="AB140" s="31" t="str">
        <f t="shared" si="23"/>
        <v/>
      </c>
      <c r="AC140" s="31" t="str">
        <f t="shared" si="24"/>
        <v/>
      </c>
      <c r="AD140" s="30">
        <f t="shared" si="25"/>
        <v>0</v>
      </c>
      <c r="AR140" s="1">
        <f>IF($C140='Lookup tables'!$G$13,'Lookup tables'!$I$13,IF($C140='Lookup tables'!$G$14,'Lookup tables'!$I$14,$C140))</f>
        <v>0</v>
      </c>
    </row>
    <row r="141" spans="1:44" x14ac:dyDescent="0.25">
      <c r="A141" s="3"/>
      <c r="B141" s="4"/>
      <c r="C141" s="77"/>
      <c r="D141" s="6">
        <f>IF(ISNUMBER(VLOOKUP(AR141,'Lookup tables'!$I$2:$J$15,2,FALSE)),VLOOKUP(AR141,'Lookup tables'!$I$2:$J$15,2,FALSE),0)</f>
        <v>0</v>
      </c>
      <c r="E141" s="4"/>
      <c r="F141" s="7">
        <f t="shared" ref="F141:F159" si="35">D141*E141</f>
        <v>0</v>
      </c>
      <c r="G141" s="87"/>
      <c r="H141" s="2"/>
      <c r="I141" s="2"/>
      <c r="J141" s="2"/>
      <c r="K141" s="2"/>
      <c r="M141" s="36">
        <f t="shared" ref="M141:M159" si="36">A141</f>
        <v>0</v>
      </c>
      <c r="N141" s="36">
        <f t="shared" ref="N141:N159" si="37">B141</f>
        <v>0</v>
      </c>
      <c r="O141" s="36">
        <f t="shared" ref="O141:O159" si="38">C141</f>
        <v>0</v>
      </c>
      <c r="P141" s="36">
        <f t="shared" ref="P141:P159" si="39">D141</f>
        <v>0</v>
      </c>
      <c r="Q141" s="36">
        <f t="shared" ref="Q141:Q159" si="40">E141</f>
        <v>0</v>
      </c>
      <c r="R141" s="45">
        <f t="shared" ref="R141:R159" si="41">F141</f>
        <v>0</v>
      </c>
      <c r="S141" s="83" t="str">
        <f t="shared" si="34"/>
        <v>BLANK</v>
      </c>
      <c r="T141" s="46">
        <f t="shared" si="30"/>
        <v>0</v>
      </c>
      <c r="U141" s="31">
        <f t="shared" si="21"/>
        <v>659</v>
      </c>
      <c r="V141" s="31">
        <f>IF(T141=0,0,IF(U141=1,1,IF(COUNTIF($T$65:T140,T141)=0,1,0)))</f>
        <v>0</v>
      </c>
      <c r="W141" s="31">
        <f>IF(T141=0,0,SUM($V$65:V141))</f>
        <v>0</v>
      </c>
      <c r="X141" s="31" t="str">
        <f t="shared" si="31"/>
        <v>-</v>
      </c>
      <c r="Y141" s="47"/>
      <c r="Z141" s="29">
        <v>75</v>
      </c>
      <c r="AA141" s="31" t="str">
        <f t="shared" si="22"/>
        <v/>
      </c>
      <c r="AB141" s="31" t="str">
        <f t="shared" si="23"/>
        <v/>
      </c>
      <c r="AC141" s="31" t="str">
        <f t="shared" si="24"/>
        <v/>
      </c>
      <c r="AD141" s="30">
        <f t="shared" si="25"/>
        <v>0</v>
      </c>
      <c r="AR141" s="1">
        <f>IF($C141='Lookup tables'!$G$13,'Lookup tables'!$I$13,IF($C141='Lookup tables'!$G$14,'Lookup tables'!$I$14,$C141))</f>
        <v>0</v>
      </c>
    </row>
    <row r="142" spans="1:44" x14ac:dyDescent="0.25">
      <c r="A142" s="3"/>
      <c r="B142" s="4"/>
      <c r="C142" s="77"/>
      <c r="D142" s="6">
        <f>IF(ISNUMBER(VLOOKUP(AR142,'Lookup tables'!$I$2:$J$15,2,FALSE)),VLOOKUP(AR142,'Lookup tables'!$I$2:$J$15,2,FALSE),0)</f>
        <v>0</v>
      </c>
      <c r="E142" s="4"/>
      <c r="F142" s="7">
        <f t="shared" si="35"/>
        <v>0</v>
      </c>
      <c r="G142" s="87"/>
      <c r="H142" s="2"/>
      <c r="I142" s="2"/>
      <c r="J142" s="2"/>
      <c r="K142" s="2"/>
      <c r="M142" s="36">
        <f t="shared" si="36"/>
        <v>0</v>
      </c>
      <c r="N142" s="36">
        <f t="shared" si="37"/>
        <v>0</v>
      </c>
      <c r="O142" s="36">
        <f t="shared" si="38"/>
        <v>0</v>
      </c>
      <c r="P142" s="36">
        <f t="shared" si="39"/>
        <v>0</v>
      </c>
      <c r="Q142" s="36">
        <f t="shared" si="40"/>
        <v>0</v>
      </c>
      <c r="R142" s="45">
        <f t="shared" si="41"/>
        <v>0</v>
      </c>
      <c r="S142" s="83" t="str">
        <f t="shared" si="34"/>
        <v>BLANK</v>
      </c>
      <c r="T142" s="46">
        <f t="shared" si="30"/>
        <v>0</v>
      </c>
      <c r="U142" s="31">
        <f t="shared" si="21"/>
        <v>659</v>
      </c>
      <c r="V142" s="31">
        <f>IF(T142=0,0,IF(U142=1,1,IF(COUNTIF($T$65:T141,T142)=0,1,0)))</f>
        <v>0</v>
      </c>
      <c r="W142" s="31">
        <f>IF(T142=0,0,SUM($V$65:V142))</f>
        <v>0</v>
      </c>
      <c r="X142" s="31" t="str">
        <f t="shared" si="31"/>
        <v>-</v>
      </c>
      <c r="Y142" s="47"/>
      <c r="Z142" s="29">
        <v>76</v>
      </c>
      <c r="AA142" s="31" t="str">
        <f t="shared" si="22"/>
        <v/>
      </c>
      <c r="AB142" s="31" t="str">
        <f t="shared" si="23"/>
        <v/>
      </c>
      <c r="AC142" s="31" t="str">
        <f t="shared" si="24"/>
        <v/>
      </c>
      <c r="AD142" s="30">
        <f t="shared" si="25"/>
        <v>0</v>
      </c>
      <c r="AR142" s="1">
        <f>IF($C142='Lookup tables'!$G$13,'Lookup tables'!$I$13,IF($C142='Lookup tables'!$G$14,'Lookup tables'!$I$14,$C142))</f>
        <v>0</v>
      </c>
    </row>
    <row r="143" spans="1:44" x14ac:dyDescent="0.25">
      <c r="A143" s="3"/>
      <c r="B143" s="4"/>
      <c r="C143" s="77"/>
      <c r="D143" s="6">
        <f>IF(ISNUMBER(VLOOKUP(AR143,'Lookup tables'!$I$2:$J$15,2,FALSE)),VLOOKUP(AR143,'Lookup tables'!$I$2:$J$15,2,FALSE),0)</f>
        <v>0</v>
      </c>
      <c r="E143" s="4"/>
      <c r="F143" s="7">
        <f t="shared" si="35"/>
        <v>0</v>
      </c>
      <c r="G143" s="87" t="str">
        <f t="shared" si="32"/>
        <v/>
      </c>
      <c r="H143" s="2"/>
      <c r="I143" s="2"/>
      <c r="J143" s="2"/>
      <c r="K143" s="2"/>
      <c r="M143" s="36">
        <f t="shared" si="36"/>
        <v>0</v>
      </c>
      <c r="N143" s="36">
        <f t="shared" si="37"/>
        <v>0</v>
      </c>
      <c r="O143" s="36">
        <f t="shared" si="38"/>
        <v>0</v>
      </c>
      <c r="P143" s="36">
        <f t="shared" si="39"/>
        <v>0</v>
      </c>
      <c r="Q143" s="36">
        <f t="shared" si="40"/>
        <v>0</v>
      </c>
      <c r="R143" s="45">
        <f t="shared" si="41"/>
        <v>0</v>
      </c>
      <c r="S143" s="83" t="str">
        <f t="shared" si="34"/>
        <v>BLANK</v>
      </c>
      <c r="T143" s="46">
        <f t="shared" si="30"/>
        <v>0</v>
      </c>
      <c r="U143" s="31">
        <f t="shared" ref="U143:U174" si="42">COUNTIF($T$65:$T$759,T143)</f>
        <v>659</v>
      </c>
      <c r="V143" s="31">
        <f>IF(T143=0,0,IF(U143=1,1,IF(COUNTIF($T$65:T142,T143)=0,1,0)))</f>
        <v>0</v>
      </c>
      <c r="W143" s="31">
        <f>IF(T143=0,0,SUM($V$65:V143))</f>
        <v>0</v>
      </c>
      <c r="X143" s="31" t="str">
        <f t="shared" si="31"/>
        <v>-</v>
      </c>
      <c r="Y143" s="47"/>
      <c r="Z143" s="29">
        <v>77</v>
      </c>
      <c r="AA143" s="31" t="str">
        <f t="shared" ref="AA143:AA174" si="43">IF(ISNA(VLOOKUP(Z143,$W$65:$X$759,2,0)),"",VLOOKUP(Z143,$W$65:$X$759,2,0))</f>
        <v/>
      </c>
      <c r="AB143" s="31" t="str">
        <f t="shared" ref="AB143:AB174" si="44">IF(ISNA(INDEX($N$65:$N$759,MATCH(AA143,$M$65:$M$759,0))),"",INDEX($N$65:$N$759,MATCH(AA143,$M$65:$M$759,0)))</f>
        <v/>
      </c>
      <c r="AC143" s="31" t="str">
        <f t="shared" ref="AC143:AC174" si="45">IF(ISNA(INDEX($O$65:$O$759,MATCH(AA143,$M$65:$M$759,0))),"",INDEX($O$65:$O$759,MATCH(AA143,$M$65:$M$759,0)))</f>
        <v/>
      </c>
      <c r="AD143" s="30">
        <f t="shared" ref="AD143:AD174" si="46">SUMIF($M$65:$M$759,AA143,$R$65:$R$759)</f>
        <v>0</v>
      </c>
      <c r="AR143" s="1">
        <f>IF($C143='Lookup tables'!$G$13,'Lookup tables'!$I$13,IF($C143='Lookup tables'!$G$14,'Lookup tables'!$I$14,$C143))</f>
        <v>0</v>
      </c>
    </row>
    <row r="144" spans="1:44" x14ac:dyDescent="0.25">
      <c r="A144" s="3"/>
      <c r="B144" s="4"/>
      <c r="C144" s="77"/>
      <c r="D144" s="6">
        <f>IF(ISNUMBER(VLOOKUP(AR144,'Lookup tables'!$I$2:$J$15,2,FALSE)),VLOOKUP(AR144,'Lookup tables'!$I$2:$J$15,2,FALSE),0)</f>
        <v>0</v>
      </c>
      <c r="E144" s="4"/>
      <c r="F144" s="7">
        <f t="shared" si="35"/>
        <v>0</v>
      </c>
      <c r="G144" s="87" t="str">
        <f t="shared" si="32"/>
        <v/>
      </c>
      <c r="H144" s="2"/>
      <c r="I144" s="2"/>
      <c r="J144" s="2"/>
      <c r="K144" s="2"/>
      <c r="M144" s="36">
        <f t="shared" si="36"/>
        <v>0</v>
      </c>
      <c r="N144" s="36">
        <f t="shared" si="37"/>
        <v>0</v>
      </c>
      <c r="O144" s="36">
        <f t="shared" si="38"/>
        <v>0</v>
      </c>
      <c r="P144" s="36">
        <f t="shared" si="39"/>
        <v>0</v>
      </c>
      <c r="Q144" s="36">
        <f t="shared" si="40"/>
        <v>0</v>
      </c>
      <c r="R144" s="45">
        <f t="shared" si="41"/>
        <v>0</v>
      </c>
      <c r="S144" s="83" t="str">
        <f t="shared" si="34"/>
        <v>BLANK</v>
      </c>
      <c r="T144" s="46">
        <f t="shared" si="30"/>
        <v>0</v>
      </c>
      <c r="U144" s="31">
        <f t="shared" si="42"/>
        <v>659</v>
      </c>
      <c r="V144" s="31">
        <f>IF(T144=0,0,IF(U144=1,1,IF(COUNTIF($T$65:T143,T144)=0,1,0)))</f>
        <v>0</v>
      </c>
      <c r="W144" s="31">
        <f>IF(T144=0,0,SUM($V$65:V144))</f>
        <v>0</v>
      </c>
      <c r="X144" s="31" t="str">
        <f t="shared" si="31"/>
        <v>-</v>
      </c>
      <c r="Y144" s="47"/>
      <c r="Z144" s="29">
        <v>78</v>
      </c>
      <c r="AA144" s="31" t="str">
        <f t="shared" si="43"/>
        <v/>
      </c>
      <c r="AB144" s="31" t="str">
        <f t="shared" si="44"/>
        <v/>
      </c>
      <c r="AC144" s="31" t="str">
        <f t="shared" si="45"/>
        <v/>
      </c>
      <c r="AD144" s="30">
        <f t="shared" si="46"/>
        <v>0</v>
      </c>
      <c r="AR144" s="1">
        <f>IF($C144='Lookup tables'!$G$13,'Lookup tables'!$I$13,IF($C144='Lookup tables'!$G$14,'Lookup tables'!$I$14,$C144))</f>
        <v>0</v>
      </c>
    </row>
    <row r="145" spans="1:44" x14ac:dyDescent="0.25">
      <c r="A145" s="3"/>
      <c r="B145" s="4"/>
      <c r="C145" s="77"/>
      <c r="D145" s="6">
        <f>IF(ISNUMBER(VLOOKUP(AR145,'Lookup tables'!$I$2:$J$15,2,FALSE)),VLOOKUP(AR145,'Lookup tables'!$I$2:$J$15,2,FALSE),0)</f>
        <v>0</v>
      </c>
      <c r="E145" s="4"/>
      <c r="F145" s="7">
        <f t="shared" si="35"/>
        <v>0</v>
      </c>
      <c r="G145" s="87" t="str">
        <f t="shared" si="32"/>
        <v/>
      </c>
      <c r="H145" s="2"/>
      <c r="I145" s="2"/>
      <c r="J145" s="2"/>
      <c r="K145" s="2"/>
      <c r="M145" s="36">
        <f t="shared" si="36"/>
        <v>0</v>
      </c>
      <c r="N145" s="36">
        <f t="shared" si="37"/>
        <v>0</v>
      </c>
      <c r="O145" s="36">
        <f t="shared" si="38"/>
        <v>0</v>
      </c>
      <c r="P145" s="36">
        <f t="shared" si="39"/>
        <v>0</v>
      </c>
      <c r="Q145" s="36">
        <f t="shared" si="40"/>
        <v>0</v>
      </c>
      <c r="R145" s="45">
        <f t="shared" si="41"/>
        <v>0</v>
      </c>
      <c r="S145" s="83" t="str">
        <f t="shared" si="34"/>
        <v>BLANK</v>
      </c>
      <c r="T145" s="46">
        <f t="shared" si="30"/>
        <v>0</v>
      </c>
      <c r="U145" s="31">
        <f t="shared" si="42"/>
        <v>659</v>
      </c>
      <c r="V145" s="31">
        <f>IF(T145=0,0,IF(U145=1,1,IF(COUNTIF($T$65:T144,T145)=0,1,0)))</f>
        <v>0</v>
      </c>
      <c r="W145" s="31">
        <f>IF(T145=0,0,SUM($V$65:V145))</f>
        <v>0</v>
      </c>
      <c r="X145" s="31" t="str">
        <f t="shared" si="31"/>
        <v>-</v>
      </c>
      <c r="Y145" s="47"/>
      <c r="Z145" s="29">
        <v>79</v>
      </c>
      <c r="AA145" s="31" t="str">
        <f t="shared" si="43"/>
        <v/>
      </c>
      <c r="AB145" s="31" t="str">
        <f t="shared" si="44"/>
        <v/>
      </c>
      <c r="AC145" s="31" t="str">
        <f t="shared" si="45"/>
        <v/>
      </c>
      <c r="AD145" s="30">
        <f t="shared" si="46"/>
        <v>0</v>
      </c>
      <c r="AR145" s="1">
        <f>IF($C145='Lookup tables'!$G$13,'Lookup tables'!$I$13,IF($C145='Lookup tables'!$G$14,'Lookup tables'!$I$14,$C145))</f>
        <v>0</v>
      </c>
    </row>
    <row r="146" spans="1:44" x14ac:dyDescent="0.25">
      <c r="A146" s="3"/>
      <c r="B146" s="4"/>
      <c r="C146" s="77"/>
      <c r="D146" s="6">
        <f>IF(ISNUMBER(VLOOKUP(AR146,'Lookup tables'!$I$2:$J$15,2,FALSE)),VLOOKUP(AR146,'Lookup tables'!$I$2:$J$15,2,FALSE),0)</f>
        <v>0</v>
      </c>
      <c r="E146" s="4"/>
      <c r="F146" s="7">
        <f t="shared" si="35"/>
        <v>0</v>
      </c>
      <c r="G146" s="87" t="str">
        <f t="shared" si="32"/>
        <v/>
      </c>
      <c r="H146" s="2"/>
      <c r="I146" s="2"/>
      <c r="J146" s="2"/>
      <c r="K146" s="2"/>
      <c r="M146" s="36">
        <f t="shared" si="36"/>
        <v>0</v>
      </c>
      <c r="N146" s="36">
        <f t="shared" si="37"/>
        <v>0</v>
      </c>
      <c r="O146" s="36">
        <f t="shared" si="38"/>
        <v>0</v>
      </c>
      <c r="P146" s="36">
        <f t="shared" si="39"/>
        <v>0</v>
      </c>
      <c r="Q146" s="36">
        <f t="shared" si="40"/>
        <v>0</v>
      </c>
      <c r="R146" s="45">
        <f t="shared" si="41"/>
        <v>0</v>
      </c>
      <c r="S146" s="83" t="str">
        <f t="shared" si="34"/>
        <v>BLANK</v>
      </c>
      <c r="T146" s="46">
        <f t="shared" si="30"/>
        <v>0</v>
      </c>
      <c r="U146" s="31">
        <f t="shared" si="42"/>
        <v>659</v>
      </c>
      <c r="V146" s="31">
        <f>IF(T146=0,0,IF(U146=1,1,IF(COUNTIF($T$65:T145,T146)=0,1,0)))</f>
        <v>0</v>
      </c>
      <c r="W146" s="31">
        <f>IF(T146=0,0,SUM($V$65:V146))</f>
        <v>0</v>
      </c>
      <c r="X146" s="31" t="str">
        <f t="shared" si="31"/>
        <v>-</v>
      </c>
      <c r="Y146" s="47"/>
      <c r="Z146" s="29">
        <v>80</v>
      </c>
      <c r="AA146" s="31" t="str">
        <f t="shared" si="43"/>
        <v/>
      </c>
      <c r="AB146" s="31" t="str">
        <f t="shared" si="44"/>
        <v/>
      </c>
      <c r="AC146" s="31" t="str">
        <f t="shared" si="45"/>
        <v/>
      </c>
      <c r="AD146" s="30">
        <f t="shared" si="46"/>
        <v>0</v>
      </c>
      <c r="AR146" s="1">
        <f>IF($C146='Lookup tables'!$G$13,'Lookup tables'!$I$13,IF($C146='Lookup tables'!$G$14,'Lookup tables'!$I$14,$C146))</f>
        <v>0</v>
      </c>
    </row>
    <row r="147" spans="1:44" x14ac:dyDescent="0.25">
      <c r="A147" s="3"/>
      <c r="B147" s="4"/>
      <c r="C147" s="77"/>
      <c r="D147" s="6">
        <f>IF(ISNUMBER(VLOOKUP(AR147,'Lookup tables'!$I$2:$J$15,2,FALSE)),VLOOKUP(AR147,'Lookup tables'!$I$2:$J$15,2,FALSE),0)</f>
        <v>0</v>
      </c>
      <c r="E147" s="4"/>
      <c r="F147" s="7">
        <f t="shared" si="35"/>
        <v>0</v>
      </c>
      <c r="G147" s="87" t="str">
        <f t="shared" si="32"/>
        <v/>
      </c>
      <c r="H147" s="2"/>
      <c r="I147" s="2"/>
      <c r="J147" s="2"/>
      <c r="K147" s="2"/>
      <c r="M147" s="36">
        <f t="shared" si="36"/>
        <v>0</v>
      </c>
      <c r="N147" s="36">
        <f t="shared" si="37"/>
        <v>0</v>
      </c>
      <c r="O147" s="36">
        <f t="shared" si="38"/>
        <v>0</v>
      </c>
      <c r="P147" s="36">
        <f t="shared" si="39"/>
        <v>0</v>
      </c>
      <c r="Q147" s="36">
        <f t="shared" si="40"/>
        <v>0</v>
      </c>
      <c r="R147" s="45">
        <f t="shared" si="41"/>
        <v>0</v>
      </c>
      <c r="S147" s="83" t="str">
        <f t="shared" si="34"/>
        <v>BLANK</v>
      </c>
      <c r="T147" s="46">
        <f t="shared" si="30"/>
        <v>0</v>
      </c>
      <c r="U147" s="31">
        <f t="shared" si="42"/>
        <v>659</v>
      </c>
      <c r="V147" s="31">
        <f>IF(T147=0,0,IF(U147=1,1,IF(COUNTIF($T$65:T146,T147)=0,1,0)))</f>
        <v>0</v>
      </c>
      <c r="W147" s="31">
        <f>IF(T147=0,0,SUM($V$65:V147))</f>
        <v>0</v>
      </c>
      <c r="X147" s="31" t="str">
        <f t="shared" si="31"/>
        <v>-</v>
      </c>
      <c r="Y147" s="47"/>
      <c r="Z147" s="29">
        <v>81</v>
      </c>
      <c r="AA147" s="31" t="str">
        <f t="shared" si="43"/>
        <v/>
      </c>
      <c r="AB147" s="31" t="str">
        <f t="shared" si="44"/>
        <v/>
      </c>
      <c r="AC147" s="31" t="str">
        <f t="shared" si="45"/>
        <v/>
      </c>
      <c r="AD147" s="30">
        <f t="shared" si="46"/>
        <v>0</v>
      </c>
      <c r="AR147" s="1">
        <f>IF($C147='Lookup tables'!$G$13,'Lookup tables'!$I$13,IF($C147='Lookup tables'!$G$14,'Lookup tables'!$I$14,$C147))</f>
        <v>0</v>
      </c>
    </row>
    <row r="148" spans="1:44" x14ac:dyDescent="0.25">
      <c r="A148" s="3"/>
      <c r="B148" s="4"/>
      <c r="C148" s="77"/>
      <c r="D148" s="6">
        <f>IF(ISNUMBER(VLOOKUP(AR148,'Lookup tables'!$I$2:$J$15,2,FALSE)),VLOOKUP(AR148,'Lookup tables'!$I$2:$J$15,2,FALSE),0)</f>
        <v>0</v>
      </c>
      <c r="E148" s="4"/>
      <c r="F148" s="7">
        <f t="shared" si="35"/>
        <v>0</v>
      </c>
      <c r="G148" s="87" t="str">
        <f t="shared" si="32"/>
        <v/>
      </c>
      <c r="H148" s="2"/>
      <c r="I148" s="2"/>
      <c r="J148" s="2"/>
      <c r="K148" s="2"/>
      <c r="M148" s="36">
        <f t="shared" si="36"/>
        <v>0</v>
      </c>
      <c r="N148" s="36">
        <f t="shared" si="37"/>
        <v>0</v>
      </c>
      <c r="O148" s="36">
        <f t="shared" si="38"/>
        <v>0</v>
      </c>
      <c r="P148" s="36">
        <f t="shared" si="39"/>
        <v>0</v>
      </c>
      <c r="Q148" s="36">
        <f t="shared" si="40"/>
        <v>0</v>
      </c>
      <c r="R148" s="45">
        <f t="shared" si="41"/>
        <v>0</v>
      </c>
      <c r="S148" s="83" t="str">
        <f t="shared" si="34"/>
        <v>BLANK</v>
      </c>
      <c r="T148" s="46">
        <f t="shared" si="30"/>
        <v>0</v>
      </c>
      <c r="U148" s="31">
        <f t="shared" si="42"/>
        <v>659</v>
      </c>
      <c r="V148" s="31">
        <f>IF(T148=0,0,IF(U148=1,1,IF(COUNTIF($T$65:T147,T148)=0,1,0)))</f>
        <v>0</v>
      </c>
      <c r="W148" s="31">
        <f>IF(T148=0,0,SUM($V$65:V148))</f>
        <v>0</v>
      </c>
      <c r="X148" s="31" t="str">
        <f t="shared" si="31"/>
        <v>-</v>
      </c>
      <c r="Y148" s="47"/>
      <c r="Z148" s="29">
        <v>82</v>
      </c>
      <c r="AA148" s="31" t="str">
        <f t="shared" si="43"/>
        <v/>
      </c>
      <c r="AB148" s="31" t="str">
        <f t="shared" si="44"/>
        <v/>
      </c>
      <c r="AC148" s="31" t="str">
        <f t="shared" si="45"/>
        <v/>
      </c>
      <c r="AD148" s="30">
        <f t="shared" si="46"/>
        <v>0</v>
      </c>
      <c r="AR148" s="1">
        <f>IF($C148='Lookup tables'!$G$13,'Lookup tables'!$I$13,IF($C148='Lookup tables'!$G$14,'Lookup tables'!$I$14,$C148))</f>
        <v>0</v>
      </c>
    </row>
    <row r="149" spans="1:44" x14ac:dyDescent="0.25">
      <c r="A149" s="3"/>
      <c r="B149" s="4"/>
      <c r="C149" s="77"/>
      <c r="D149" s="6">
        <f>IF(ISNUMBER(VLOOKUP(AR149,'Lookup tables'!$I$2:$J$15,2,FALSE)),VLOOKUP(AR149,'Lookup tables'!$I$2:$J$15,2,FALSE),0)</f>
        <v>0</v>
      </c>
      <c r="E149" s="4"/>
      <c r="F149" s="7">
        <f t="shared" si="35"/>
        <v>0</v>
      </c>
      <c r="G149" s="87" t="str">
        <f t="shared" si="32"/>
        <v/>
      </c>
      <c r="H149" s="2"/>
      <c r="I149" s="2"/>
      <c r="J149" s="2"/>
      <c r="K149" s="2"/>
      <c r="M149" s="36">
        <f t="shared" si="36"/>
        <v>0</v>
      </c>
      <c r="N149" s="36">
        <f t="shared" si="37"/>
        <v>0</v>
      </c>
      <c r="O149" s="36">
        <f t="shared" si="38"/>
        <v>0</v>
      </c>
      <c r="P149" s="36">
        <f t="shared" si="39"/>
        <v>0</v>
      </c>
      <c r="Q149" s="36">
        <f t="shared" si="40"/>
        <v>0</v>
      </c>
      <c r="R149" s="45">
        <f t="shared" si="41"/>
        <v>0</v>
      </c>
      <c r="S149" s="83" t="str">
        <f t="shared" si="34"/>
        <v>BLANK</v>
      </c>
      <c r="T149" s="46">
        <f t="shared" si="30"/>
        <v>0</v>
      </c>
      <c r="U149" s="31">
        <f t="shared" si="42"/>
        <v>659</v>
      </c>
      <c r="V149" s="31">
        <f>IF(T149=0,0,IF(U149=1,1,IF(COUNTIF($T$65:T148,T149)=0,1,0)))</f>
        <v>0</v>
      </c>
      <c r="W149" s="31">
        <f>IF(T149=0,0,SUM($V$65:V149))</f>
        <v>0</v>
      </c>
      <c r="X149" s="31" t="str">
        <f t="shared" si="31"/>
        <v>-</v>
      </c>
      <c r="Y149" s="47"/>
      <c r="Z149" s="29">
        <v>83</v>
      </c>
      <c r="AA149" s="31" t="str">
        <f t="shared" si="43"/>
        <v/>
      </c>
      <c r="AB149" s="31" t="str">
        <f t="shared" si="44"/>
        <v/>
      </c>
      <c r="AC149" s="31" t="str">
        <f t="shared" si="45"/>
        <v/>
      </c>
      <c r="AD149" s="30">
        <f t="shared" si="46"/>
        <v>0</v>
      </c>
      <c r="AR149" s="1">
        <f>IF($C149='Lookup tables'!$G$13,'Lookup tables'!$I$13,IF($C149='Lookup tables'!$G$14,'Lookup tables'!$I$14,$C149))</f>
        <v>0</v>
      </c>
    </row>
    <row r="150" spans="1:44" x14ac:dyDescent="0.25">
      <c r="A150" s="3"/>
      <c r="B150" s="4"/>
      <c r="C150" s="77"/>
      <c r="D150" s="6">
        <f>IF(ISNUMBER(VLOOKUP(AR150,'Lookup tables'!$I$2:$J$15,2,FALSE)),VLOOKUP(AR150,'Lookup tables'!$I$2:$J$15,2,FALSE),0)</f>
        <v>0</v>
      </c>
      <c r="E150" s="4"/>
      <c r="F150" s="7">
        <f t="shared" si="35"/>
        <v>0</v>
      </c>
      <c r="G150" s="87" t="str">
        <f t="shared" si="32"/>
        <v/>
      </c>
      <c r="H150" s="2"/>
      <c r="I150" s="2"/>
      <c r="J150" s="2"/>
      <c r="K150" s="2"/>
      <c r="M150" s="36">
        <f t="shared" si="36"/>
        <v>0</v>
      </c>
      <c r="N150" s="36">
        <f t="shared" si="37"/>
        <v>0</v>
      </c>
      <c r="O150" s="36">
        <f t="shared" si="38"/>
        <v>0</v>
      </c>
      <c r="P150" s="36">
        <f t="shared" si="39"/>
        <v>0</v>
      </c>
      <c r="Q150" s="36">
        <f t="shared" si="40"/>
        <v>0</v>
      </c>
      <c r="R150" s="45">
        <f t="shared" si="41"/>
        <v>0</v>
      </c>
      <c r="S150" s="83" t="str">
        <f t="shared" si="34"/>
        <v>BLANK</v>
      </c>
      <c r="T150" s="46">
        <f t="shared" si="30"/>
        <v>0</v>
      </c>
      <c r="U150" s="31">
        <f t="shared" si="42"/>
        <v>659</v>
      </c>
      <c r="V150" s="31">
        <f>IF(T150=0,0,IF(U150=1,1,IF(COUNTIF($T$65:T149,T150)=0,1,0)))</f>
        <v>0</v>
      </c>
      <c r="W150" s="31">
        <f>IF(T150=0,0,SUM($V$65:V150))</f>
        <v>0</v>
      </c>
      <c r="X150" s="31" t="str">
        <f t="shared" si="31"/>
        <v>-</v>
      </c>
      <c r="Y150" s="47"/>
      <c r="Z150" s="29">
        <v>84</v>
      </c>
      <c r="AA150" s="31" t="str">
        <f t="shared" si="43"/>
        <v/>
      </c>
      <c r="AB150" s="31" t="str">
        <f t="shared" si="44"/>
        <v/>
      </c>
      <c r="AC150" s="31" t="str">
        <f t="shared" si="45"/>
        <v/>
      </c>
      <c r="AD150" s="30">
        <f t="shared" si="46"/>
        <v>0</v>
      </c>
      <c r="AR150" s="1">
        <f>IF($C150='Lookup tables'!$G$13,'Lookup tables'!$I$13,IF($C150='Lookup tables'!$G$14,'Lookup tables'!$I$14,$C150))</f>
        <v>0</v>
      </c>
    </row>
    <row r="151" spans="1:44" x14ac:dyDescent="0.25">
      <c r="A151" s="3"/>
      <c r="B151" s="4"/>
      <c r="C151" s="77"/>
      <c r="D151" s="6">
        <f>IF(ISNUMBER(VLOOKUP(AR151,'Lookup tables'!$I$2:$J$15,2,FALSE)),VLOOKUP(AR151,'Lookup tables'!$I$2:$J$15,2,FALSE),0)</f>
        <v>0</v>
      </c>
      <c r="E151" s="4"/>
      <c r="F151" s="7">
        <f t="shared" si="35"/>
        <v>0</v>
      </c>
      <c r="G151" s="87" t="str">
        <f t="shared" si="32"/>
        <v/>
      </c>
      <c r="H151" s="2"/>
      <c r="I151" s="2"/>
      <c r="J151" s="2"/>
      <c r="K151" s="2"/>
      <c r="M151" s="36">
        <f t="shared" si="36"/>
        <v>0</v>
      </c>
      <c r="N151" s="36">
        <f t="shared" si="37"/>
        <v>0</v>
      </c>
      <c r="O151" s="36">
        <f t="shared" si="38"/>
        <v>0</v>
      </c>
      <c r="P151" s="36">
        <f t="shared" si="39"/>
        <v>0</v>
      </c>
      <c r="Q151" s="36">
        <f t="shared" si="40"/>
        <v>0</v>
      </c>
      <c r="R151" s="45">
        <f t="shared" si="41"/>
        <v>0</v>
      </c>
      <c r="S151" s="83" t="str">
        <f t="shared" si="34"/>
        <v>BLANK</v>
      </c>
      <c r="T151" s="46">
        <f t="shared" si="30"/>
        <v>0</v>
      </c>
      <c r="U151" s="31">
        <f t="shared" si="42"/>
        <v>659</v>
      </c>
      <c r="V151" s="31">
        <f>IF(T151=0,0,IF(U151=1,1,IF(COUNTIF($T$65:T150,T151)=0,1,0)))</f>
        <v>0</v>
      </c>
      <c r="W151" s="31">
        <f>IF(T151=0,0,SUM($V$65:V151))</f>
        <v>0</v>
      </c>
      <c r="X151" s="31" t="str">
        <f t="shared" si="31"/>
        <v>-</v>
      </c>
      <c r="Y151" s="47"/>
      <c r="Z151" s="29">
        <v>85</v>
      </c>
      <c r="AA151" s="31" t="str">
        <f t="shared" si="43"/>
        <v/>
      </c>
      <c r="AB151" s="31" t="str">
        <f t="shared" si="44"/>
        <v/>
      </c>
      <c r="AC151" s="31" t="str">
        <f t="shared" si="45"/>
        <v/>
      </c>
      <c r="AD151" s="30">
        <f t="shared" si="46"/>
        <v>0</v>
      </c>
      <c r="AR151" s="1">
        <f>IF($C151='Lookup tables'!$G$13,'Lookup tables'!$I$13,IF($C151='Lookup tables'!$G$14,'Lookup tables'!$I$14,$C151))</f>
        <v>0</v>
      </c>
    </row>
    <row r="152" spans="1:44" x14ac:dyDescent="0.25">
      <c r="A152" s="3"/>
      <c r="B152" s="4"/>
      <c r="C152" s="77"/>
      <c r="D152" s="6">
        <f>IF(ISNUMBER(VLOOKUP(AR152,'Lookup tables'!$I$2:$J$15,2,FALSE)),VLOOKUP(AR152,'Lookup tables'!$I$2:$J$15,2,FALSE),0)</f>
        <v>0</v>
      </c>
      <c r="E152" s="4"/>
      <c r="F152" s="7">
        <f t="shared" si="35"/>
        <v>0</v>
      </c>
      <c r="G152" s="87" t="str">
        <f t="shared" si="32"/>
        <v/>
      </c>
      <c r="H152" s="2"/>
      <c r="I152" s="2"/>
      <c r="J152" s="2"/>
      <c r="K152" s="2"/>
      <c r="M152" s="36">
        <f t="shared" si="36"/>
        <v>0</v>
      </c>
      <c r="N152" s="36">
        <f t="shared" si="37"/>
        <v>0</v>
      </c>
      <c r="O152" s="36">
        <f t="shared" si="38"/>
        <v>0</v>
      </c>
      <c r="P152" s="36">
        <f t="shared" si="39"/>
        <v>0</v>
      </c>
      <c r="Q152" s="36">
        <f t="shared" si="40"/>
        <v>0</v>
      </c>
      <c r="R152" s="45">
        <f t="shared" si="41"/>
        <v>0</v>
      </c>
      <c r="S152" s="83" t="str">
        <f t="shared" si="34"/>
        <v>BLANK</v>
      </c>
      <c r="T152" s="46">
        <f t="shared" si="30"/>
        <v>0</v>
      </c>
      <c r="U152" s="31">
        <f t="shared" si="42"/>
        <v>659</v>
      </c>
      <c r="V152" s="31">
        <f>IF(T152=0,0,IF(U152=1,1,IF(COUNTIF($T$65:T151,T152)=0,1,0)))</f>
        <v>0</v>
      </c>
      <c r="W152" s="31">
        <f>IF(T152=0,0,SUM($V$65:V152))</f>
        <v>0</v>
      </c>
      <c r="X152" s="31" t="str">
        <f t="shared" si="31"/>
        <v>-</v>
      </c>
      <c r="Y152" s="47"/>
      <c r="Z152" s="29">
        <v>86</v>
      </c>
      <c r="AA152" s="31" t="str">
        <f t="shared" si="43"/>
        <v/>
      </c>
      <c r="AB152" s="31" t="str">
        <f t="shared" si="44"/>
        <v/>
      </c>
      <c r="AC152" s="31" t="str">
        <f t="shared" si="45"/>
        <v/>
      </c>
      <c r="AD152" s="30">
        <f t="shared" si="46"/>
        <v>0</v>
      </c>
      <c r="AR152" s="1">
        <f>IF($C152='Lookup tables'!$G$13,'Lookup tables'!$I$13,IF($C152='Lookup tables'!$G$14,'Lookup tables'!$I$14,$C152))</f>
        <v>0</v>
      </c>
    </row>
    <row r="153" spans="1:44" x14ac:dyDescent="0.25">
      <c r="A153" s="3"/>
      <c r="B153" s="4"/>
      <c r="C153" s="77"/>
      <c r="D153" s="6">
        <f>IF(ISNUMBER(VLOOKUP(AR153,'Lookup tables'!$I$2:$J$15,2,FALSE)),VLOOKUP(AR153,'Lookup tables'!$I$2:$J$15,2,FALSE),0)</f>
        <v>0</v>
      </c>
      <c r="E153" s="4"/>
      <c r="F153" s="7">
        <f t="shared" si="35"/>
        <v>0</v>
      </c>
      <c r="G153" s="87" t="str">
        <f t="shared" si="32"/>
        <v/>
      </c>
      <c r="H153" s="2"/>
      <c r="I153" s="2"/>
      <c r="J153" s="2"/>
      <c r="K153" s="2"/>
      <c r="M153" s="36">
        <f t="shared" si="36"/>
        <v>0</v>
      </c>
      <c r="N153" s="36">
        <f t="shared" si="37"/>
        <v>0</v>
      </c>
      <c r="O153" s="36">
        <f t="shared" si="38"/>
        <v>0</v>
      </c>
      <c r="P153" s="36">
        <f t="shared" si="39"/>
        <v>0</v>
      </c>
      <c r="Q153" s="36">
        <f t="shared" si="40"/>
        <v>0</v>
      </c>
      <c r="R153" s="45">
        <f t="shared" si="41"/>
        <v>0</v>
      </c>
      <c r="S153" s="83" t="str">
        <f t="shared" si="34"/>
        <v>BLANK</v>
      </c>
      <c r="T153" s="46">
        <f t="shared" si="30"/>
        <v>0</v>
      </c>
      <c r="U153" s="31">
        <f t="shared" si="42"/>
        <v>659</v>
      </c>
      <c r="V153" s="31">
        <f>IF(T153=0,0,IF(U153=1,1,IF(COUNTIF($T$65:T152,T153)=0,1,0)))</f>
        <v>0</v>
      </c>
      <c r="W153" s="31">
        <f>IF(T153=0,0,SUM($V$65:V153))</f>
        <v>0</v>
      </c>
      <c r="X153" s="31" t="str">
        <f t="shared" si="31"/>
        <v>-</v>
      </c>
      <c r="Y153" s="47"/>
      <c r="Z153" s="29">
        <v>87</v>
      </c>
      <c r="AA153" s="31" t="str">
        <f t="shared" si="43"/>
        <v/>
      </c>
      <c r="AB153" s="31" t="str">
        <f t="shared" si="44"/>
        <v/>
      </c>
      <c r="AC153" s="31" t="str">
        <f t="shared" si="45"/>
        <v/>
      </c>
      <c r="AD153" s="30">
        <f t="shared" si="46"/>
        <v>0</v>
      </c>
      <c r="AR153" s="1">
        <f>IF($C153='Lookup tables'!$G$13,'Lookup tables'!$I$13,IF($C153='Lookup tables'!$G$14,'Lookup tables'!$I$14,$C153))</f>
        <v>0</v>
      </c>
    </row>
    <row r="154" spans="1:44" x14ac:dyDescent="0.25">
      <c r="A154" s="3"/>
      <c r="B154" s="4"/>
      <c r="C154" s="77"/>
      <c r="D154" s="6">
        <f>IF(ISNUMBER(VLOOKUP(AR154,'Lookup tables'!$I$2:$J$15,2,FALSE)),VLOOKUP(AR154,'Lookup tables'!$I$2:$J$15,2,FALSE),0)</f>
        <v>0</v>
      </c>
      <c r="E154" s="4"/>
      <c r="F154" s="7">
        <f t="shared" si="35"/>
        <v>0</v>
      </c>
      <c r="G154" s="87" t="str">
        <f t="shared" si="32"/>
        <v/>
      </c>
      <c r="H154" s="2"/>
      <c r="I154" s="2"/>
      <c r="J154" s="2"/>
      <c r="K154" s="2"/>
      <c r="M154" s="36">
        <f t="shared" si="36"/>
        <v>0</v>
      </c>
      <c r="N154" s="36">
        <f t="shared" si="37"/>
        <v>0</v>
      </c>
      <c r="O154" s="36">
        <f t="shared" si="38"/>
        <v>0</v>
      </c>
      <c r="P154" s="36">
        <f t="shared" si="39"/>
        <v>0</v>
      </c>
      <c r="Q154" s="36">
        <f t="shared" si="40"/>
        <v>0</v>
      </c>
      <c r="R154" s="45">
        <f t="shared" si="41"/>
        <v>0</v>
      </c>
      <c r="S154" s="83" t="str">
        <f t="shared" si="34"/>
        <v>BLANK</v>
      </c>
      <c r="T154" s="46">
        <f t="shared" si="30"/>
        <v>0</v>
      </c>
      <c r="U154" s="31">
        <f t="shared" si="42"/>
        <v>659</v>
      </c>
      <c r="V154" s="31">
        <f>IF(T154=0,0,IF(U154=1,1,IF(COUNTIF($T$65:T153,T154)=0,1,0)))</f>
        <v>0</v>
      </c>
      <c r="W154" s="31">
        <f>IF(T154=0,0,SUM($V$65:V154))</f>
        <v>0</v>
      </c>
      <c r="X154" s="31" t="str">
        <f t="shared" si="31"/>
        <v>-</v>
      </c>
      <c r="Y154" s="47"/>
      <c r="Z154" s="29">
        <v>88</v>
      </c>
      <c r="AA154" s="31" t="str">
        <f t="shared" si="43"/>
        <v/>
      </c>
      <c r="AB154" s="31" t="str">
        <f t="shared" si="44"/>
        <v/>
      </c>
      <c r="AC154" s="31" t="str">
        <f t="shared" si="45"/>
        <v/>
      </c>
      <c r="AD154" s="30">
        <f t="shared" si="46"/>
        <v>0</v>
      </c>
      <c r="AR154" s="1">
        <f>IF($C154='Lookup tables'!$G$13,'Lookup tables'!$I$13,IF($C154='Lookup tables'!$G$14,'Lookup tables'!$I$14,$C154))</f>
        <v>0</v>
      </c>
    </row>
    <row r="155" spans="1:44" x14ac:dyDescent="0.25">
      <c r="A155" s="3"/>
      <c r="B155" s="4"/>
      <c r="C155" s="77"/>
      <c r="D155" s="6">
        <f>IF(ISNUMBER(VLOOKUP(AR155,'Lookup tables'!$I$2:$J$15,2,FALSE)),VLOOKUP(AR155,'Lookup tables'!$I$2:$J$15,2,FALSE),0)</f>
        <v>0</v>
      </c>
      <c r="E155" s="4"/>
      <c r="F155" s="7">
        <f t="shared" si="35"/>
        <v>0</v>
      </c>
      <c r="G155" s="87" t="str">
        <f t="shared" si="32"/>
        <v/>
      </c>
      <c r="H155" s="2"/>
      <c r="I155" s="2"/>
      <c r="J155" s="2"/>
      <c r="K155" s="2"/>
      <c r="M155" s="36">
        <f t="shared" si="36"/>
        <v>0</v>
      </c>
      <c r="N155" s="36">
        <f t="shared" si="37"/>
        <v>0</v>
      </c>
      <c r="O155" s="36">
        <f t="shared" si="38"/>
        <v>0</v>
      </c>
      <c r="P155" s="36">
        <f t="shared" si="39"/>
        <v>0</v>
      </c>
      <c r="Q155" s="36">
        <f t="shared" si="40"/>
        <v>0</v>
      </c>
      <c r="R155" s="45">
        <f t="shared" si="41"/>
        <v>0</v>
      </c>
      <c r="S155" s="83" t="str">
        <f t="shared" si="34"/>
        <v>BLANK</v>
      </c>
      <c r="T155" s="46">
        <f t="shared" si="30"/>
        <v>0</v>
      </c>
      <c r="U155" s="31">
        <f t="shared" si="42"/>
        <v>659</v>
      </c>
      <c r="V155" s="31">
        <f>IF(T155=0,0,IF(U155=1,1,IF(COUNTIF($T$65:T154,T155)=0,1,0)))</f>
        <v>0</v>
      </c>
      <c r="W155" s="31">
        <f>IF(T155=0,0,SUM($V$65:V155))</f>
        <v>0</v>
      </c>
      <c r="X155" s="31" t="str">
        <f t="shared" si="31"/>
        <v>-</v>
      </c>
      <c r="Y155" s="47"/>
      <c r="Z155" s="29">
        <v>89</v>
      </c>
      <c r="AA155" s="31" t="str">
        <f t="shared" si="43"/>
        <v/>
      </c>
      <c r="AB155" s="31" t="str">
        <f t="shared" si="44"/>
        <v/>
      </c>
      <c r="AC155" s="31" t="str">
        <f t="shared" si="45"/>
        <v/>
      </c>
      <c r="AD155" s="30">
        <f t="shared" si="46"/>
        <v>0</v>
      </c>
      <c r="AR155" s="1">
        <f>IF($C155='Lookup tables'!$G$13,'Lookup tables'!$I$13,IF($C155='Lookup tables'!$G$14,'Lookup tables'!$I$14,$C155))</f>
        <v>0</v>
      </c>
    </row>
    <row r="156" spans="1:44" x14ac:dyDescent="0.25">
      <c r="A156" s="3"/>
      <c r="B156" s="4"/>
      <c r="C156" s="77"/>
      <c r="D156" s="6">
        <f>IF(ISNUMBER(VLOOKUP(AR156,'Lookup tables'!$I$2:$J$15,2,FALSE)),VLOOKUP(AR156,'Lookup tables'!$I$2:$J$15,2,FALSE),0)</f>
        <v>0</v>
      </c>
      <c r="E156" s="4"/>
      <c r="F156" s="7">
        <f t="shared" si="35"/>
        <v>0</v>
      </c>
      <c r="G156" s="87" t="str">
        <f t="shared" si="32"/>
        <v/>
      </c>
      <c r="H156" s="2"/>
      <c r="I156" s="2"/>
      <c r="J156" s="2"/>
      <c r="K156" s="2"/>
      <c r="M156" s="36">
        <f t="shared" si="36"/>
        <v>0</v>
      </c>
      <c r="N156" s="36">
        <f t="shared" si="37"/>
        <v>0</v>
      </c>
      <c r="O156" s="36">
        <f t="shared" si="38"/>
        <v>0</v>
      </c>
      <c r="P156" s="36">
        <f t="shared" si="39"/>
        <v>0</v>
      </c>
      <c r="Q156" s="36">
        <f t="shared" si="40"/>
        <v>0</v>
      </c>
      <c r="R156" s="45">
        <f t="shared" si="41"/>
        <v>0</v>
      </c>
      <c r="S156" s="83" t="str">
        <f t="shared" si="34"/>
        <v>BLANK</v>
      </c>
      <c r="T156" s="46">
        <f t="shared" si="30"/>
        <v>0</v>
      </c>
      <c r="U156" s="31">
        <f t="shared" si="42"/>
        <v>659</v>
      </c>
      <c r="V156" s="31">
        <f>IF(T156=0,0,IF(U156=1,1,IF(COUNTIF($T$65:T155,T156)=0,1,0)))</f>
        <v>0</v>
      </c>
      <c r="W156" s="31">
        <f>IF(T156=0,0,SUM($V$65:V156))</f>
        <v>0</v>
      </c>
      <c r="X156" s="31" t="str">
        <f t="shared" si="31"/>
        <v>-</v>
      </c>
      <c r="Y156" s="47"/>
      <c r="Z156" s="29">
        <v>90</v>
      </c>
      <c r="AA156" s="31" t="str">
        <f t="shared" si="43"/>
        <v/>
      </c>
      <c r="AB156" s="31" t="str">
        <f t="shared" si="44"/>
        <v/>
      </c>
      <c r="AC156" s="31" t="str">
        <f t="shared" si="45"/>
        <v/>
      </c>
      <c r="AD156" s="30">
        <f t="shared" si="46"/>
        <v>0</v>
      </c>
      <c r="AR156" s="1">
        <f>IF($C156='Lookup tables'!$G$13,'Lookup tables'!$I$13,IF($C156='Lookup tables'!$G$14,'Lookup tables'!$I$14,$C156))</f>
        <v>0</v>
      </c>
    </row>
    <row r="157" spans="1:44" x14ac:dyDescent="0.25">
      <c r="A157" s="3"/>
      <c r="B157" s="4"/>
      <c r="C157" s="77"/>
      <c r="D157" s="6">
        <f>IF(ISNUMBER(VLOOKUP(AR157,'Lookup tables'!$I$2:$J$15,2,FALSE)),VLOOKUP(AR157,'Lookup tables'!$I$2:$J$15,2,FALSE),0)</f>
        <v>0</v>
      </c>
      <c r="E157" s="4"/>
      <c r="F157" s="7">
        <f t="shared" si="35"/>
        <v>0</v>
      </c>
      <c r="G157" s="87" t="str">
        <f t="shared" si="32"/>
        <v/>
      </c>
      <c r="H157" s="2"/>
      <c r="I157" s="2"/>
      <c r="J157" s="2"/>
      <c r="K157" s="2"/>
      <c r="M157" s="36">
        <f t="shared" si="36"/>
        <v>0</v>
      </c>
      <c r="N157" s="36">
        <f t="shared" si="37"/>
        <v>0</v>
      </c>
      <c r="O157" s="36">
        <f t="shared" si="38"/>
        <v>0</v>
      </c>
      <c r="P157" s="36">
        <f t="shared" si="39"/>
        <v>0</v>
      </c>
      <c r="Q157" s="36">
        <f t="shared" si="40"/>
        <v>0</v>
      </c>
      <c r="R157" s="45">
        <f t="shared" si="41"/>
        <v>0</v>
      </c>
      <c r="S157" s="83" t="str">
        <f t="shared" si="34"/>
        <v>BLANK</v>
      </c>
      <c r="T157" s="46">
        <f t="shared" si="30"/>
        <v>0</v>
      </c>
      <c r="U157" s="31">
        <f t="shared" si="42"/>
        <v>659</v>
      </c>
      <c r="V157" s="31">
        <f>IF(T157=0,0,IF(U157=1,1,IF(COUNTIF($T$65:T156,T157)=0,1,0)))</f>
        <v>0</v>
      </c>
      <c r="W157" s="31">
        <f>IF(T157=0,0,SUM($V$65:V157))</f>
        <v>0</v>
      </c>
      <c r="X157" s="31" t="str">
        <f t="shared" si="31"/>
        <v>-</v>
      </c>
      <c r="Y157" s="47"/>
      <c r="Z157" s="29">
        <v>91</v>
      </c>
      <c r="AA157" s="31" t="str">
        <f t="shared" si="43"/>
        <v/>
      </c>
      <c r="AB157" s="31" t="str">
        <f t="shared" si="44"/>
        <v/>
      </c>
      <c r="AC157" s="31" t="str">
        <f t="shared" si="45"/>
        <v/>
      </c>
      <c r="AD157" s="30">
        <f t="shared" si="46"/>
        <v>0</v>
      </c>
      <c r="AR157" s="1">
        <f>IF($C157='Lookup tables'!$G$13,'Lookup tables'!$I$13,IF($C157='Lookup tables'!$G$14,'Lookup tables'!$I$14,$C157))</f>
        <v>0</v>
      </c>
    </row>
    <row r="158" spans="1:44" x14ac:dyDescent="0.25">
      <c r="A158" s="3"/>
      <c r="B158" s="4"/>
      <c r="C158" s="77"/>
      <c r="D158" s="6">
        <f>IF(ISNUMBER(VLOOKUP(AR158,'Lookup tables'!$I$2:$J$15,2,FALSE)),VLOOKUP(AR158,'Lookup tables'!$I$2:$J$15,2,FALSE),0)</f>
        <v>0</v>
      </c>
      <c r="E158" s="4"/>
      <c r="F158" s="7">
        <f t="shared" si="35"/>
        <v>0</v>
      </c>
      <c r="G158" s="87" t="str">
        <f t="shared" si="32"/>
        <v/>
      </c>
      <c r="H158" s="2"/>
      <c r="I158" s="2"/>
      <c r="J158" s="2"/>
      <c r="K158" s="2"/>
      <c r="M158" s="36">
        <f t="shared" si="36"/>
        <v>0</v>
      </c>
      <c r="N158" s="36">
        <f t="shared" si="37"/>
        <v>0</v>
      </c>
      <c r="O158" s="36">
        <f t="shared" si="38"/>
        <v>0</v>
      </c>
      <c r="P158" s="36">
        <f t="shared" si="39"/>
        <v>0</v>
      </c>
      <c r="Q158" s="36">
        <f t="shared" si="40"/>
        <v>0</v>
      </c>
      <c r="R158" s="45">
        <f t="shared" si="41"/>
        <v>0</v>
      </c>
      <c r="S158" s="83" t="str">
        <f t="shared" si="34"/>
        <v>BLANK</v>
      </c>
      <c r="T158" s="46">
        <f t="shared" si="30"/>
        <v>0</v>
      </c>
      <c r="U158" s="31">
        <f t="shared" si="42"/>
        <v>659</v>
      </c>
      <c r="V158" s="31">
        <f>IF(T158=0,0,IF(U158=1,1,IF(COUNTIF($T$65:T157,T158)=0,1,0)))</f>
        <v>0</v>
      </c>
      <c r="W158" s="31">
        <f>IF(T158=0,0,SUM($V$65:V158))</f>
        <v>0</v>
      </c>
      <c r="X158" s="31" t="str">
        <f t="shared" si="31"/>
        <v>-</v>
      </c>
      <c r="Y158" s="47"/>
      <c r="Z158" s="29">
        <v>92</v>
      </c>
      <c r="AA158" s="31" t="str">
        <f t="shared" si="43"/>
        <v/>
      </c>
      <c r="AB158" s="31" t="str">
        <f t="shared" si="44"/>
        <v/>
      </c>
      <c r="AC158" s="31" t="str">
        <f t="shared" si="45"/>
        <v/>
      </c>
      <c r="AD158" s="30">
        <f t="shared" si="46"/>
        <v>0</v>
      </c>
      <c r="AR158" s="1">
        <f>IF($C158='Lookup tables'!$G$13,'Lookup tables'!$I$13,IF($C158='Lookup tables'!$G$14,'Lookup tables'!$I$14,$C158))</f>
        <v>0</v>
      </c>
    </row>
    <row r="159" spans="1:44" x14ac:dyDescent="0.25">
      <c r="A159" s="3"/>
      <c r="B159" s="4"/>
      <c r="C159" s="77"/>
      <c r="D159" s="6">
        <f>IF(ISNUMBER(VLOOKUP(AR159,'Lookup tables'!$I$2:$J$15,2,FALSE)),VLOOKUP(AR159,'Lookup tables'!$I$2:$J$15,2,FALSE),0)</f>
        <v>0</v>
      </c>
      <c r="E159" s="4"/>
      <c r="F159" s="7">
        <f t="shared" si="35"/>
        <v>0</v>
      </c>
      <c r="G159" s="87" t="str">
        <f t="shared" si="32"/>
        <v/>
      </c>
      <c r="H159" s="2"/>
      <c r="I159" s="2"/>
      <c r="J159" s="2"/>
      <c r="K159" s="2"/>
      <c r="M159" s="36">
        <f t="shared" si="36"/>
        <v>0</v>
      </c>
      <c r="N159" s="36">
        <f t="shared" si="37"/>
        <v>0</v>
      </c>
      <c r="O159" s="36">
        <f t="shared" si="38"/>
        <v>0</v>
      </c>
      <c r="P159" s="36">
        <f t="shared" si="39"/>
        <v>0</v>
      </c>
      <c r="Q159" s="36">
        <f t="shared" si="40"/>
        <v>0</v>
      </c>
      <c r="R159" s="45">
        <f t="shared" si="41"/>
        <v>0</v>
      </c>
      <c r="S159" s="83" t="str">
        <f t="shared" si="34"/>
        <v>BLANK</v>
      </c>
      <c r="T159" s="46">
        <f t="shared" si="30"/>
        <v>0</v>
      </c>
      <c r="U159" s="31">
        <f t="shared" si="42"/>
        <v>659</v>
      </c>
      <c r="V159" s="31">
        <f>IF(T159=0,0,IF(U159=1,1,IF(COUNTIF($T$65:T158,T159)=0,1,0)))</f>
        <v>0</v>
      </c>
      <c r="W159" s="31">
        <f>IF(T159=0,0,SUM($V$65:V159))</f>
        <v>0</v>
      </c>
      <c r="X159" s="31" t="str">
        <f t="shared" si="31"/>
        <v>-</v>
      </c>
      <c r="Y159" s="47"/>
      <c r="Z159" s="29">
        <v>93</v>
      </c>
      <c r="AA159" s="31" t="str">
        <f t="shared" si="43"/>
        <v/>
      </c>
      <c r="AB159" s="31" t="str">
        <f t="shared" si="44"/>
        <v/>
      </c>
      <c r="AC159" s="31" t="str">
        <f t="shared" si="45"/>
        <v/>
      </c>
      <c r="AD159" s="30">
        <f t="shared" si="46"/>
        <v>0</v>
      </c>
      <c r="AR159" s="1">
        <f>IF($C159='Lookup tables'!$G$13,'Lookup tables'!$I$13,IF($C159='Lookup tables'!$G$14,'Lookup tables'!$I$14,$C159))</f>
        <v>0</v>
      </c>
    </row>
    <row r="160" spans="1:44" x14ac:dyDescent="0.25">
      <c r="A160" s="19"/>
      <c r="B160" s="2"/>
      <c r="C160" s="2"/>
      <c r="D160" s="2"/>
      <c r="E160" s="2"/>
      <c r="F160" s="2"/>
      <c r="G160" s="87"/>
      <c r="H160" s="2"/>
      <c r="I160" s="2"/>
      <c r="J160" s="2"/>
      <c r="K160" s="2"/>
      <c r="T160" s="46">
        <f t="shared" si="30"/>
        <v>0</v>
      </c>
      <c r="U160" s="31">
        <f t="shared" si="42"/>
        <v>659</v>
      </c>
      <c r="V160" s="31">
        <f>IF(T160=0,0,IF(U160=1,1,IF(COUNTIF($T$65:T159,T160)=0,1,0)))</f>
        <v>0</v>
      </c>
      <c r="W160" s="31">
        <f>IF(T160=0,0,SUM($V$65:V160))</f>
        <v>0</v>
      </c>
      <c r="X160" s="31" t="str">
        <f t="shared" si="31"/>
        <v>-</v>
      </c>
      <c r="Y160" s="47"/>
      <c r="Z160" s="29">
        <v>94</v>
      </c>
      <c r="AA160" s="31" t="str">
        <f t="shared" si="43"/>
        <v/>
      </c>
      <c r="AB160" s="31" t="str">
        <f t="shared" si="44"/>
        <v/>
      </c>
      <c r="AC160" s="31" t="str">
        <f t="shared" si="45"/>
        <v/>
      </c>
      <c r="AD160" s="30">
        <f t="shared" si="46"/>
        <v>0</v>
      </c>
    </row>
    <row r="161" spans="1:30" ht="15.75" thickBot="1" x14ac:dyDescent="0.3">
      <c r="A161" s="25"/>
      <c r="B161" s="26"/>
      <c r="C161" s="26"/>
      <c r="D161" s="26"/>
      <c r="E161" s="26"/>
      <c r="F161" s="26"/>
      <c r="G161" s="89"/>
      <c r="H161" s="2"/>
      <c r="I161" s="2"/>
      <c r="J161" s="2"/>
      <c r="K161" s="2"/>
      <c r="T161" s="46">
        <f t="shared" si="30"/>
        <v>0</v>
      </c>
      <c r="U161" s="31">
        <f t="shared" si="42"/>
        <v>659</v>
      </c>
      <c r="V161" s="31">
        <f>IF(T161=0,0,IF(U161=1,1,IF(COUNTIF($T$65:T160,T161)=0,1,0)))</f>
        <v>0</v>
      </c>
      <c r="W161" s="31">
        <f>IF(T161=0,0,SUM($V$65:V161))</f>
        <v>0</v>
      </c>
      <c r="X161" s="31" t="str">
        <f t="shared" si="31"/>
        <v>-</v>
      </c>
      <c r="Y161" s="47"/>
      <c r="Z161" s="29">
        <v>95</v>
      </c>
      <c r="AA161" s="31" t="str">
        <f t="shared" si="43"/>
        <v/>
      </c>
      <c r="AB161" s="31" t="str">
        <f t="shared" si="44"/>
        <v/>
      </c>
      <c r="AC161" s="31" t="str">
        <f t="shared" si="45"/>
        <v/>
      </c>
      <c r="AD161" s="30">
        <f t="shared" si="46"/>
        <v>0</v>
      </c>
    </row>
    <row r="162" spans="1:30" ht="15.75" thickBot="1" x14ac:dyDescent="0.3">
      <c r="T162" s="46">
        <f t="shared" si="30"/>
        <v>0</v>
      </c>
      <c r="U162" s="31">
        <f t="shared" si="42"/>
        <v>659</v>
      </c>
      <c r="V162" s="31">
        <f>IF(T162=0,0,IF(U162=1,1,IF(COUNTIF($T$65:T161,T162)=0,1,0)))</f>
        <v>0</v>
      </c>
      <c r="W162" s="31">
        <f>IF(T162=0,0,SUM($V$65:V162))</f>
        <v>0</v>
      </c>
      <c r="X162" s="31" t="str">
        <f t="shared" si="31"/>
        <v>-</v>
      </c>
      <c r="Y162" s="47"/>
      <c r="Z162" s="29">
        <v>96</v>
      </c>
      <c r="AA162" s="31" t="str">
        <f t="shared" si="43"/>
        <v/>
      </c>
      <c r="AB162" s="31" t="str">
        <f t="shared" si="44"/>
        <v/>
      </c>
      <c r="AC162" s="31" t="str">
        <f t="shared" si="45"/>
        <v/>
      </c>
      <c r="AD162" s="30">
        <f t="shared" si="46"/>
        <v>0</v>
      </c>
    </row>
    <row r="163" spans="1:30" ht="18.75" x14ac:dyDescent="0.3">
      <c r="A163" s="13" t="s">
        <v>51</v>
      </c>
      <c r="B163" s="14"/>
      <c r="C163" s="14"/>
      <c r="D163" s="15"/>
      <c r="E163" s="15"/>
      <c r="F163" s="15"/>
      <c r="G163" s="86"/>
      <c r="H163" s="2"/>
      <c r="I163" s="2"/>
      <c r="J163" s="2"/>
      <c r="K163" s="2"/>
      <c r="T163" s="46">
        <f t="shared" si="30"/>
        <v>0</v>
      </c>
      <c r="U163" s="31">
        <f t="shared" si="42"/>
        <v>659</v>
      </c>
      <c r="V163" s="31">
        <f>IF(T163=0,0,IF(U163=1,1,IF(COUNTIF($T$65:T162,T163)=0,1,0)))</f>
        <v>0</v>
      </c>
      <c r="W163" s="31">
        <f>IF(T163=0,0,SUM($V$65:V163))</f>
        <v>0</v>
      </c>
      <c r="X163" s="31" t="str">
        <f t="shared" si="31"/>
        <v>-</v>
      </c>
      <c r="Y163" s="47"/>
      <c r="Z163" s="29">
        <v>97</v>
      </c>
      <c r="AA163" s="31" t="str">
        <f t="shared" si="43"/>
        <v/>
      </c>
      <c r="AB163" s="31" t="str">
        <f t="shared" si="44"/>
        <v/>
      </c>
      <c r="AC163" s="31" t="str">
        <f t="shared" si="45"/>
        <v/>
      </c>
      <c r="AD163" s="30">
        <f t="shared" si="46"/>
        <v>0</v>
      </c>
    </row>
    <row r="164" spans="1:30" ht="18.75" x14ac:dyDescent="0.3">
      <c r="A164" s="16" t="s">
        <v>12</v>
      </c>
      <c r="B164" s="12"/>
      <c r="C164" s="12"/>
      <c r="D164" s="2"/>
      <c r="E164" s="2"/>
      <c r="F164" s="2"/>
      <c r="G164" s="87"/>
      <c r="H164" s="2"/>
      <c r="I164" s="2"/>
      <c r="J164" s="2"/>
      <c r="K164" s="2"/>
      <c r="T164" s="46">
        <f t="shared" si="30"/>
        <v>0</v>
      </c>
      <c r="U164" s="31">
        <f t="shared" si="42"/>
        <v>659</v>
      </c>
      <c r="V164" s="31">
        <f>IF(T164=0,0,IF(U164=1,1,IF(COUNTIF($T$65:T163,T164)=0,1,0)))</f>
        <v>0</v>
      </c>
      <c r="W164" s="31">
        <f>IF(T164=0,0,SUM($V$65:V164))</f>
        <v>0</v>
      </c>
      <c r="X164" s="31" t="str">
        <f t="shared" si="31"/>
        <v>-</v>
      </c>
      <c r="Y164" s="47"/>
      <c r="Z164" s="29">
        <v>98</v>
      </c>
      <c r="AA164" s="31" t="str">
        <f t="shared" si="43"/>
        <v/>
      </c>
      <c r="AB164" s="31" t="str">
        <f t="shared" si="44"/>
        <v/>
      </c>
      <c r="AC164" s="31" t="str">
        <f t="shared" si="45"/>
        <v/>
      </c>
      <c r="AD164" s="30">
        <f t="shared" si="46"/>
        <v>0</v>
      </c>
    </row>
    <row r="165" spans="1:30" x14ac:dyDescent="0.25">
      <c r="A165" s="17" t="s">
        <v>13</v>
      </c>
      <c r="B165" s="132"/>
      <c r="C165" s="133"/>
      <c r="D165" s="2"/>
      <c r="E165" s="2"/>
      <c r="F165" s="2"/>
      <c r="G165" s="87"/>
      <c r="H165" s="2"/>
      <c r="I165" s="2"/>
      <c r="J165" s="2"/>
      <c r="K165" s="2"/>
      <c r="T165" s="46">
        <f t="shared" si="30"/>
        <v>0</v>
      </c>
      <c r="U165" s="31">
        <f t="shared" si="42"/>
        <v>659</v>
      </c>
      <c r="V165" s="31">
        <f>IF(T165=0,0,IF(U165=1,1,IF(COUNTIF($T$65:T164,T165)=0,1,0)))</f>
        <v>0</v>
      </c>
      <c r="W165" s="31">
        <f>IF(T165=0,0,SUM($V$65:V165))</f>
        <v>0</v>
      </c>
      <c r="X165" s="31" t="str">
        <f t="shared" si="31"/>
        <v>-</v>
      </c>
      <c r="Y165" s="47"/>
      <c r="Z165" s="29">
        <v>99</v>
      </c>
      <c r="AA165" s="31" t="str">
        <f t="shared" si="43"/>
        <v/>
      </c>
      <c r="AB165" s="31" t="str">
        <f t="shared" si="44"/>
        <v/>
      </c>
      <c r="AC165" s="31" t="str">
        <f t="shared" si="45"/>
        <v/>
      </c>
      <c r="AD165" s="30">
        <f t="shared" si="46"/>
        <v>0</v>
      </c>
    </row>
    <row r="166" spans="1:30" x14ac:dyDescent="0.25">
      <c r="A166" s="17" t="s">
        <v>14</v>
      </c>
      <c r="B166" s="132"/>
      <c r="C166" s="133"/>
      <c r="D166" s="2"/>
      <c r="E166" s="2"/>
      <c r="F166" s="2"/>
      <c r="G166" s="87"/>
      <c r="H166" s="2"/>
      <c r="I166" s="2"/>
      <c r="J166" s="2"/>
      <c r="K166" s="2"/>
      <c r="T166" s="46">
        <f t="shared" si="30"/>
        <v>0</v>
      </c>
      <c r="U166" s="31">
        <f t="shared" si="42"/>
        <v>659</v>
      </c>
      <c r="V166" s="31">
        <f>IF(T166=0,0,IF(U166=1,1,IF(COUNTIF($T$65:T165,T166)=0,1,0)))</f>
        <v>0</v>
      </c>
      <c r="W166" s="31">
        <f>IF(T166=0,0,SUM($V$65:V166))</f>
        <v>0</v>
      </c>
      <c r="X166" s="31" t="str">
        <f t="shared" si="31"/>
        <v>-</v>
      </c>
      <c r="Y166" s="47"/>
      <c r="Z166" s="29">
        <v>100</v>
      </c>
      <c r="AA166" s="31" t="str">
        <f t="shared" si="43"/>
        <v/>
      </c>
      <c r="AB166" s="31" t="str">
        <f t="shared" si="44"/>
        <v/>
      </c>
      <c r="AC166" s="31" t="str">
        <f t="shared" si="45"/>
        <v/>
      </c>
      <c r="AD166" s="30">
        <f t="shared" si="46"/>
        <v>0</v>
      </c>
    </row>
    <row r="167" spans="1:30" ht="30" x14ac:dyDescent="0.25">
      <c r="A167" s="18" t="s">
        <v>15</v>
      </c>
      <c r="B167" s="132"/>
      <c r="C167" s="133"/>
      <c r="D167" s="2"/>
      <c r="E167" s="2"/>
      <c r="F167" s="2"/>
      <c r="G167" s="87"/>
      <c r="H167" s="2"/>
      <c r="I167" s="2"/>
      <c r="J167" s="2"/>
      <c r="K167" s="2"/>
      <c r="T167" s="46">
        <f t="shared" si="30"/>
        <v>0</v>
      </c>
      <c r="U167" s="31">
        <f t="shared" si="42"/>
        <v>659</v>
      </c>
      <c r="V167" s="31">
        <f>IF(T167=0,0,IF(U167=1,1,IF(COUNTIF($T$65:T166,T167)=0,1,0)))</f>
        <v>0</v>
      </c>
      <c r="W167" s="31">
        <f>IF(T167=0,0,SUM($V$65:V167))</f>
        <v>0</v>
      </c>
      <c r="X167" s="31" t="str">
        <f t="shared" si="31"/>
        <v>-</v>
      </c>
      <c r="Y167" s="47"/>
      <c r="Z167" s="29">
        <v>101</v>
      </c>
      <c r="AA167" s="31" t="str">
        <f t="shared" si="43"/>
        <v/>
      </c>
      <c r="AB167" s="31" t="str">
        <f t="shared" si="44"/>
        <v/>
      </c>
      <c r="AC167" s="31" t="str">
        <f t="shared" si="45"/>
        <v/>
      </c>
      <c r="AD167" s="30">
        <f t="shared" si="46"/>
        <v>0</v>
      </c>
    </row>
    <row r="168" spans="1:30" x14ac:dyDescent="0.25">
      <c r="A168" s="19"/>
      <c r="B168" s="2"/>
      <c r="C168" s="2"/>
      <c r="D168" s="2"/>
      <c r="E168" s="2"/>
      <c r="F168" s="2"/>
      <c r="G168" s="87"/>
      <c r="H168" s="2"/>
      <c r="I168" s="2"/>
      <c r="J168" s="2"/>
      <c r="K168" s="2"/>
      <c r="T168" s="46">
        <f t="shared" si="30"/>
        <v>0</v>
      </c>
      <c r="U168" s="31">
        <f t="shared" si="42"/>
        <v>659</v>
      </c>
      <c r="V168" s="31">
        <f>IF(T168=0,0,IF(U168=1,1,IF(COUNTIF($T$65:T167,T168)=0,1,0)))</f>
        <v>0</v>
      </c>
      <c r="W168" s="31">
        <f>IF(T168=0,0,SUM($V$65:V168))</f>
        <v>0</v>
      </c>
      <c r="X168" s="31" t="str">
        <f t="shared" si="31"/>
        <v>-</v>
      </c>
      <c r="Y168" s="47"/>
      <c r="Z168" s="29">
        <v>102</v>
      </c>
      <c r="AA168" s="31" t="str">
        <f t="shared" si="43"/>
        <v/>
      </c>
      <c r="AB168" s="31" t="str">
        <f t="shared" si="44"/>
        <v/>
      </c>
      <c r="AC168" s="31" t="str">
        <f t="shared" si="45"/>
        <v/>
      </c>
      <c r="AD168" s="30">
        <f t="shared" si="46"/>
        <v>0</v>
      </c>
    </row>
    <row r="169" spans="1:30" x14ac:dyDescent="0.25">
      <c r="A169" s="19"/>
      <c r="B169" s="2"/>
      <c r="C169" s="2"/>
      <c r="D169" s="2"/>
      <c r="E169" s="2"/>
      <c r="F169" s="2"/>
      <c r="G169" s="87"/>
      <c r="H169" s="2"/>
      <c r="I169" s="2"/>
      <c r="J169" s="2"/>
      <c r="K169" s="2"/>
      <c r="T169" s="46">
        <f t="shared" si="30"/>
        <v>0</v>
      </c>
      <c r="U169" s="31">
        <f t="shared" si="42"/>
        <v>659</v>
      </c>
      <c r="V169" s="31">
        <f>IF(T169=0,0,IF(U169=1,1,IF(COUNTIF($T$65:T168,T169)=0,1,0)))</f>
        <v>0</v>
      </c>
      <c r="W169" s="31">
        <f>IF(T169=0,0,SUM($V$65:V169))</f>
        <v>0</v>
      </c>
      <c r="X169" s="31" t="str">
        <f t="shared" si="31"/>
        <v>-</v>
      </c>
      <c r="Y169" s="47"/>
      <c r="Z169" s="29">
        <v>103</v>
      </c>
      <c r="AA169" s="31" t="str">
        <f t="shared" si="43"/>
        <v/>
      </c>
      <c r="AB169" s="31" t="str">
        <f t="shared" si="44"/>
        <v/>
      </c>
      <c r="AC169" s="31" t="str">
        <f t="shared" si="45"/>
        <v/>
      </c>
      <c r="AD169" s="30">
        <f t="shared" si="46"/>
        <v>0</v>
      </c>
    </row>
    <row r="170" spans="1:30" ht="18.75" customHeight="1" x14ac:dyDescent="0.3">
      <c r="A170" s="134" t="s">
        <v>16</v>
      </c>
      <c r="B170" s="135"/>
      <c r="C170" s="135"/>
      <c r="D170" s="2"/>
      <c r="E170" s="2"/>
      <c r="F170" s="2"/>
      <c r="G170" s="87"/>
      <c r="H170" s="2"/>
      <c r="I170" s="2"/>
      <c r="J170" s="2"/>
      <c r="K170" s="2"/>
      <c r="T170" s="46">
        <f t="shared" si="30"/>
        <v>0</v>
      </c>
      <c r="U170" s="31">
        <f t="shared" si="42"/>
        <v>659</v>
      </c>
      <c r="V170" s="31">
        <f>IF(T170=0,0,IF(U170=1,1,IF(COUNTIF($T$65:T169,T170)=0,1,0)))</f>
        <v>0</v>
      </c>
      <c r="W170" s="31">
        <f>IF(T170=0,0,SUM($V$65:V170))</f>
        <v>0</v>
      </c>
      <c r="X170" s="31" t="str">
        <f t="shared" si="31"/>
        <v>-</v>
      </c>
      <c r="Y170" s="47"/>
      <c r="Z170" s="29">
        <v>104</v>
      </c>
      <c r="AA170" s="31" t="str">
        <f t="shared" si="43"/>
        <v/>
      </c>
      <c r="AB170" s="31" t="str">
        <f t="shared" si="44"/>
        <v/>
      </c>
      <c r="AC170" s="31" t="str">
        <f t="shared" si="45"/>
        <v/>
      </c>
      <c r="AD170" s="30">
        <f t="shared" si="46"/>
        <v>0</v>
      </c>
    </row>
    <row r="171" spans="1:30" ht="18.75" customHeight="1" x14ac:dyDescent="0.3">
      <c r="A171" s="136" t="s">
        <v>17</v>
      </c>
      <c r="B171" s="137"/>
      <c r="C171" s="99"/>
      <c r="D171" s="2"/>
      <c r="E171" s="2"/>
      <c r="F171" s="2"/>
      <c r="G171" s="87"/>
      <c r="H171" s="2"/>
      <c r="I171" s="2"/>
      <c r="J171" s="2"/>
      <c r="K171" s="2"/>
      <c r="T171" s="46">
        <f t="shared" si="30"/>
        <v>0</v>
      </c>
      <c r="U171" s="31">
        <f t="shared" si="42"/>
        <v>659</v>
      </c>
      <c r="V171" s="31">
        <f>IF(T171=0,0,IF(U171=1,1,IF(COUNTIF($T$65:T170,T171)=0,1,0)))</f>
        <v>0</v>
      </c>
      <c r="W171" s="31">
        <f>IF(T171=0,0,SUM($V$65:V171))</f>
        <v>0</v>
      </c>
      <c r="X171" s="31" t="str">
        <f t="shared" si="31"/>
        <v>-</v>
      </c>
      <c r="Y171" s="47"/>
      <c r="Z171" s="29">
        <v>105</v>
      </c>
      <c r="AA171" s="31" t="str">
        <f t="shared" si="43"/>
        <v/>
      </c>
      <c r="AB171" s="31" t="str">
        <f t="shared" si="44"/>
        <v/>
      </c>
      <c r="AC171" s="31" t="str">
        <f t="shared" si="45"/>
        <v/>
      </c>
      <c r="AD171" s="30">
        <f t="shared" si="46"/>
        <v>0</v>
      </c>
    </row>
    <row r="172" spans="1:30" ht="33" x14ac:dyDescent="0.25">
      <c r="A172" s="17" t="s">
        <v>18</v>
      </c>
      <c r="B172" s="10" t="s">
        <v>19</v>
      </c>
      <c r="C172" s="2"/>
      <c r="D172" s="2"/>
      <c r="E172" s="2"/>
      <c r="F172" s="2"/>
      <c r="G172" s="87"/>
      <c r="H172" s="2"/>
      <c r="I172" s="2"/>
      <c r="J172" s="2"/>
      <c r="K172" s="2"/>
      <c r="T172" s="46">
        <f t="shared" si="30"/>
        <v>0</v>
      </c>
      <c r="U172" s="31">
        <f t="shared" si="42"/>
        <v>659</v>
      </c>
      <c r="V172" s="31">
        <f>IF(T172=0,0,IF(U172=1,1,IF(COUNTIF($T$65:T171,T172)=0,1,0)))</f>
        <v>0</v>
      </c>
      <c r="W172" s="31">
        <f>IF(T172=0,0,SUM($V$65:V172))</f>
        <v>0</v>
      </c>
      <c r="X172" s="31" t="str">
        <f t="shared" si="31"/>
        <v>-</v>
      </c>
      <c r="Y172" s="47"/>
      <c r="Z172" s="29">
        <v>106</v>
      </c>
      <c r="AA172" s="31" t="str">
        <f t="shared" si="43"/>
        <v/>
      </c>
      <c r="AB172" s="31" t="str">
        <f t="shared" si="44"/>
        <v/>
      </c>
      <c r="AC172" s="31" t="str">
        <f t="shared" si="45"/>
        <v/>
      </c>
      <c r="AD172" s="30">
        <f t="shared" si="46"/>
        <v>0</v>
      </c>
    </row>
    <row r="173" spans="1:30" ht="15.75" x14ac:dyDescent="0.25">
      <c r="A173" s="20" t="s">
        <v>20</v>
      </c>
      <c r="B173" s="28" cm="1">
        <f t="array" ref="B173">SUM(IF($C$191:$C$234=A173,$F$191:$F$234))</f>
        <v>0</v>
      </c>
      <c r="C173" s="21"/>
      <c r="D173" s="2"/>
      <c r="E173" s="21"/>
      <c r="F173" s="2"/>
      <c r="G173" s="87"/>
      <c r="H173" s="2"/>
      <c r="I173" s="2"/>
      <c r="J173" s="2"/>
      <c r="K173" s="2"/>
      <c r="T173" s="46">
        <f t="shared" si="30"/>
        <v>0</v>
      </c>
      <c r="U173" s="31">
        <f t="shared" si="42"/>
        <v>659</v>
      </c>
      <c r="V173" s="31">
        <f>IF(T173=0,0,IF(U173=1,1,IF(COUNTIF($T$65:T172,T173)=0,1,0)))</f>
        <v>0</v>
      </c>
      <c r="W173" s="31">
        <f>IF(T173=0,0,SUM($V$65:V173))</f>
        <v>0</v>
      </c>
      <c r="X173" s="31" t="str">
        <f t="shared" si="31"/>
        <v>-</v>
      </c>
      <c r="Y173" s="47"/>
      <c r="Z173" s="29">
        <v>107</v>
      </c>
      <c r="AA173" s="31" t="str">
        <f t="shared" si="43"/>
        <v/>
      </c>
      <c r="AB173" s="31" t="str">
        <f t="shared" si="44"/>
        <v/>
      </c>
      <c r="AC173" s="31" t="str">
        <f t="shared" si="45"/>
        <v/>
      </c>
      <c r="AD173" s="30">
        <f t="shared" si="46"/>
        <v>0</v>
      </c>
    </row>
    <row r="174" spans="1:30" ht="31.5" x14ac:dyDescent="0.25">
      <c r="A174" s="22" t="s">
        <v>60</v>
      </c>
      <c r="B174" s="28" cm="1">
        <f t="array" ref="B174">SUM(IF($C$191:$C$234=A174,$F$191:$F$234))</f>
        <v>0</v>
      </c>
      <c r="C174" s="2"/>
      <c r="D174" s="2"/>
      <c r="E174" s="2"/>
      <c r="F174" s="2"/>
      <c r="G174" s="87"/>
      <c r="H174" s="2"/>
      <c r="I174" s="2"/>
      <c r="J174" s="2"/>
      <c r="K174" s="2"/>
      <c r="T174" s="46">
        <f t="shared" si="30"/>
        <v>0</v>
      </c>
      <c r="U174" s="31">
        <f t="shared" si="42"/>
        <v>659</v>
      </c>
      <c r="V174" s="31">
        <f>IF(T174=0,0,IF(U174=1,1,IF(COUNTIF($T$65:T173,T174)=0,1,0)))</f>
        <v>0</v>
      </c>
      <c r="W174" s="31">
        <f>IF(T174=0,0,SUM($V$65:V174))</f>
        <v>0</v>
      </c>
      <c r="X174" s="31" t="str">
        <f t="shared" si="31"/>
        <v>-</v>
      </c>
      <c r="Y174" s="47"/>
      <c r="Z174" s="29">
        <v>108</v>
      </c>
      <c r="AA174" s="31" t="str">
        <f t="shared" si="43"/>
        <v/>
      </c>
      <c r="AB174" s="31" t="str">
        <f t="shared" si="44"/>
        <v/>
      </c>
      <c r="AC174" s="31" t="str">
        <f t="shared" si="45"/>
        <v/>
      </c>
      <c r="AD174" s="30">
        <f t="shared" si="46"/>
        <v>0</v>
      </c>
    </row>
    <row r="175" spans="1:30" ht="31.5" x14ac:dyDescent="0.25">
      <c r="A175" s="22" t="s">
        <v>21</v>
      </c>
      <c r="B175" s="28" cm="1">
        <f t="array" ref="B175">SUM(IF($C$191:$C$234=A175,$F$191:$F$234))</f>
        <v>0</v>
      </c>
      <c r="C175" s="2"/>
      <c r="D175" s="2"/>
      <c r="E175" s="2"/>
      <c r="F175" s="2"/>
      <c r="G175" s="87"/>
      <c r="H175" s="2"/>
      <c r="I175" s="2"/>
      <c r="J175" s="2"/>
      <c r="K175" s="2"/>
      <c r="T175" s="46">
        <f t="shared" si="30"/>
        <v>0</v>
      </c>
      <c r="U175" s="31">
        <f t="shared" ref="U175:U180" si="47">COUNTIF($T$65:$T$759,T175)</f>
        <v>659</v>
      </c>
      <c r="V175" s="31">
        <f>IF(T175=0,0,IF(U175=1,1,IF(COUNTIF($T$65:T174,T175)=0,1,0)))</f>
        <v>0</v>
      </c>
      <c r="W175" s="31">
        <f>IF(T175=0,0,SUM($V$65:V175))</f>
        <v>0</v>
      </c>
      <c r="X175" s="31" t="str">
        <f t="shared" si="31"/>
        <v>-</v>
      </c>
      <c r="Y175" s="47"/>
      <c r="Z175" s="29">
        <v>109</v>
      </c>
      <c r="AA175" s="31" t="str">
        <f t="shared" ref="AA175:AA180" si="48">IF(ISNA(VLOOKUP(Z175,$W$65:$X$759,2,0)),"",VLOOKUP(Z175,$W$65:$X$759,2,0))</f>
        <v/>
      </c>
      <c r="AB175" s="31" t="str">
        <f t="shared" ref="AB175:AB180" si="49">IF(ISNA(INDEX($N$65:$N$759,MATCH(AA175,$M$65:$M$759,0))),"",INDEX($N$65:$N$759,MATCH(AA175,$M$65:$M$759,0)))</f>
        <v/>
      </c>
      <c r="AC175" s="31" t="str">
        <f t="shared" ref="AC175:AC180" si="50">IF(ISNA(INDEX($O$65:$O$759,MATCH(AA175,$M$65:$M$759,0))),"",INDEX($O$65:$O$759,MATCH(AA175,$M$65:$M$759,0)))</f>
        <v/>
      </c>
      <c r="AD175" s="30">
        <f t="shared" ref="AD175:AD180" si="51">SUMIF($M$65:$M$759,AA175,$R$65:$R$759)</f>
        <v>0</v>
      </c>
    </row>
    <row r="176" spans="1:30" ht="31.5" x14ac:dyDescent="0.25">
      <c r="A176" s="22" t="s">
        <v>135</v>
      </c>
      <c r="B176" s="28" cm="1">
        <f t="array" ref="B176">SUM(IF($C$191:$C$234=A176,$F$191:$F$234))</f>
        <v>0</v>
      </c>
      <c r="C176" s="2"/>
      <c r="D176" s="2"/>
      <c r="E176" s="2"/>
      <c r="F176" s="2"/>
      <c r="G176" s="87"/>
      <c r="H176" s="2"/>
      <c r="I176" s="2"/>
      <c r="J176" s="2"/>
      <c r="K176" s="2"/>
      <c r="T176" s="46">
        <f t="shared" si="30"/>
        <v>0</v>
      </c>
      <c r="U176" s="31">
        <f t="shared" si="47"/>
        <v>659</v>
      </c>
      <c r="V176" s="31">
        <f>IF(T176=0,0,IF(U176=1,1,IF(COUNTIF($T$65:T175,T176)=0,1,0)))</f>
        <v>0</v>
      </c>
      <c r="W176" s="31">
        <f>IF(T176=0,0,SUM($V$65:V176))</f>
        <v>0</v>
      </c>
      <c r="X176" s="31" t="str">
        <f t="shared" si="31"/>
        <v>-</v>
      </c>
      <c r="Y176" s="47"/>
      <c r="Z176" s="29">
        <v>110</v>
      </c>
      <c r="AA176" s="31" t="str">
        <f t="shared" si="48"/>
        <v/>
      </c>
      <c r="AB176" s="31" t="str">
        <f t="shared" si="49"/>
        <v/>
      </c>
      <c r="AC176" s="31" t="str">
        <f t="shared" si="50"/>
        <v/>
      </c>
      <c r="AD176" s="30">
        <f t="shared" si="51"/>
        <v>0</v>
      </c>
    </row>
    <row r="177" spans="1:30" ht="31.5" x14ac:dyDescent="0.25">
      <c r="A177" s="22" t="s">
        <v>22</v>
      </c>
      <c r="B177" s="28" cm="1">
        <f t="array" ref="B177">SUM(IF($C$191:$C$234=A177,$F$191:$F$234))</f>
        <v>0</v>
      </c>
      <c r="C177" s="2"/>
      <c r="D177" s="2"/>
      <c r="E177" s="2"/>
      <c r="F177" s="2"/>
      <c r="G177" s="87"/>
      <c r="H177" s="2"/>
      <c r="I177" s="2"/>
      <c r="J177" s="2"/>
      <c r="K177" s="2"/>
      <c r="T177" s="46">
        <f t="shared" si="30"/>
        <v>0</v>
      </c>
      <c r="U177" s="31">
        <f t="shared" si="47"/>
        <v>659</v>
      </c>
      <c r="V177" s="31">
        <f>IF(T177=0,0,IF(U177=1,1,IF(COUNTIF($T$65:T176,T177)=0,1,0)))</f>
        <v>0</v>
      </c>
      <c r="W177" s="31">
        <f>IF(T177=0,0,SUM($V$65:V177))</f>
        <v>0</v>
      </c>
      <c r="X177" s="31" t="str">
        <f t="shared" si="31"/>
        <v>-</v>
      </c>
      <c r="Y177" s="47"/>
      <c r="Z177" s="29">
        <v>111</v>
      </c>
      <c r="AA177" s="31" t="str">
        <f t="shared" si="48"/>
        <v/>
      </c>
      <c r="AB177" s="31" t="str">
        <f t="shared" si="49"/>
        <v/>
      </c>
      <c r="AC177" s="31" t="str">
        <f t="shared" si="50"/>
        <v/>
      </c>
      <c r="AD177" s="30">
        <f t="shared" si="51"/>
        <v>0</v>
      </c>
    </row>
    <row r="178" spans="1:30" ht="31.5" x14ac:dyDescent="0.25">
      <c r="A178" s="22" t="s">
        <v>23</v>
      </c>
      <c r="B178" s="28" cm="1">
        <f t="array" ref="B178">SUM(IF($C$191:$C$234=A178,$F$191:$F$234))</f>
        <v>0</v>
      </c>
      <c r="C178" s="2"/>
      <c r="D178" s="2"/>
      <c r="E178" s="2"/>
      <c r="F178" s="2"/>
      <c r="G178" s="87"/>
      <c r="H178" s="2"/>
      <c r="I178" s="2"/>
      <c r="J178" s="2"/>
      <c r="K178" s="2"/>
      <c r="T178" s="46">
        <f t="shared" si="30"/>
        <v>0</v>
      </c>
      <c r="U178" s="31">
        <f t="shared" si="47"/>
        <v>659</v>
      </c>
      <c r="V178" s="31">
        <f>IF(T178=0,0,IF(U178=1,1,IF(COUNTIF($T$65:T177,T178)=0,1,0)))</f>
        <v>0</v>
      </c>
      <c r="W178" s="31">
        <f>IF(T178=0,0,SUM($V$65:V178))</f>
        <v>0</v>
      </c>
      <c r="X178" s="31" t="str">
        <f t="shared" si="31"/>
        <v>-</v>
      </c>
      <c r="Y178" s="47"/>
      <c r="Z178" s="29">
        <v>112</v>
      </c>
      <c r="AA178" s="31" t="str">
        <f t="shared" si="48"/>
        <v/>
      </c>
      <c r="AB178" s="31" t="str">
        <f t="shared" si="49"/>
        <v/>
      </c>
      <c r="AC178" s="31" t="str">
        <f t="shared" si="50"/>
        <v/>
      </c>
      <c r="AD178" s="30">
        <f t="shared" si="51"/>
        <v>0</v>
      </c>
    </row>
    <row r="179" spans="1:30" ht="15.75" x14ac:dyDescent="0.25">
      <c r="A179" s="22" t="s">
        <v>24</v>
      </c>
      <c r="B179" s="28" cm="1">
        <f t="array" ref="B179">SUM(IF($C$191:$C$234=A179,$F$191:$F$234))</f>
        <v>0</v>
      </c>
      <c r="C179" s="2"/>
      <c r="D179" s="2"/>
      <c r="E179" s="2"/>
      <c r="F179" s="2"/>
      <c r="G179" s="87"/>
      <c r="H179" s="2"/>
      <c r="I179" s="2"/>
      <c r="J179" s="2"/>
      <c r="K179" s="2"/>
      <c r="T179" s="46">
        <f t="shared" si="30"/>
        <v>0</v>
      </c>
      <c r="U179" s="31">
        <f t="shared" si="47"/>
        <v>659</v>
      </c>
      <c r="V179" s="31">
        <f>IF(T179=0,0,IF(U179=1,1,IF(COUNTIF($T$65:T178,T179)=0,1,0)))</f>
        <v>0</v>
      </c>
      <c r="W179" s="31">
        <f>IF(T179=0,0,SUM($V$65:V179))</f>
        <v>0</v>
      </c>
      <c r="X179" s="31" t="str">
        <f t="shared" si="31"/>
        <v>-</v>
      </c>
      <c r="Y179" s="47"/>
      <c r="Z179" s="29">
        <v>113</v>
      </c>
      <c r="AA179" s="31" t="str">
        <f t="shared" si="48"/>
        <v/>
      </c>
      <c r="AB179" s="31" t="str">
        <f t="shared" si="49"/>
        <v/>
      </c>
      <c r="AC179" s="31" t="str">
        <f t="shared" si="50"/>
        <v/>
      </c>
      <c r="AD179" s="30">
        <f t="shared" si="51"/>
        <v>0</v>
      </c>
    </row>
    <row r="180" spans="1:30" ht="47.25" x14ac:dyDescent="0.25">
      <c r="A180" s="22" t="s">
        <v>25</v>
      </c>
      <c r="B180" s="28" cm="1">
        <f t="array" ref="B180">SUM(IF($C$191:$C$234=A180,$F$191:$F$234))</f>
        <v>0</v>
      </c>
      <c r="C180" s="2"/>
      <c r="D180" s="2"/>
      <c r="E180" s="2"/>
      <c r="F180" s="2"/>
      <c r="G180" s="87"/>
      <c r="H180" s="2"/>
      <c r="I180" s="2"/>
      <c r="J180" s="2"/>
      <c r="K180" s="2"/>
      <c r="T180" s="46">
        <f t="shared" si="30"/>
        <v>0</v>
      </c>
      <c r="U180" s="31">
        <f t="shared" si="47"/>
        <v>659</v>
      </c>
      <c r="V180" s="31">
        <f>IF(T180=0,0,IF(U180=1,1,IF(COUNTIF($T$65:T179,T180)=0,1,0)))</f>
        <v>0</v>
      </c>
      <c r="W180" s="31">
        <f>IF(T180=0,0,SUM($V$65:V180))</f>
        <v>0</v>
      </c>
      <c r="X180" s="31" t="str">
        <f t="shared" si="31"/>
        <v>-</v>
      </c>
      <c r="Y180" s="47"/>
      <c r="Z180" s="29">
        <v>114</v>
      </c>
      <c r="AA180" s="31" t="str">
        <f t="shared" si="48"/>
        <v/>
      </c>
      <c r="AB180" s="31" t="str">
        <f t="shared" si="49"/>
        <v/>
      </c>
      <c r="AC180" s="31" t="str">
        <f t="shared" si="50"/>
        <v/>
      </c>
      <c r="AD180" s="30">
        <f t="shared" si="51"/>
        <v>0</v>
      </c>
    </row>
    <row r="181" spans="1:30" ht="15.75" x14ac:dyDescent="0.25">
      <c r="A181" s="22" t="s">
        <v>26</v>
      </c>
      <c r="B181" s="28" cm="1">
        <f t="array" ref="B181">SUM(IF($C$191:$C$234=A181,$F$191:$F$234))</f>
        <v>0</v>
      </c>
      <c r="C181" s="2"/>
      <c r="D181" s="2"/>
      <c r="E181" s="2"/>
      <c r="F181" s="2"/>
      <c r="G181" s="87"/>
      <c r="H181" s="2"/>
      <c r="I181" s="2"/>
      <c r="J181" s="2"/>
      <c r="K181" s="2"/>
      <c r="T181" s="46"/>
      <c r="U181" s="31"/>
      <c r="V181" s="31"/>
      <c r="W181" s="31"/>
      <c r="X181" s="31"/>
      <c r="Y181" s="47"/>
      <c r="Z181" s="29"/>
      <c r="AA181" s="31"/>
      <c r="AB181" s="31"/>
      <c r="AC181" s="31"/>
      <c r="AD181" s="30"/>
    </row>
    <row r="182" spans="1:30" ht="15.75" x14ac:dyDescent="0.25">
      <c r="A182" s="22" t="s">
        <v>27</v>
      </c>
      <c r="B182" s="28" cm="1">
        <f t="array" ref="B182">SUM(IF($C$191:$C$234=A182,$F$191:$F$234))</f>
        <v>0</v>
      </c>
      <c r="C182" s="2"/>
      <c r="D182" s="2"/>
      <c r="E182" s="2"/>
      <c r="F182" s="2"/>
      <c r="G182" s="87"/>
      <c r="H182" s="2"/>
      <c r="I182" s="2"/>
      <c r="J182" s="2"/>
      <c r="K182" s="2"/>
      <c r="T182" s="46"/>
      <c r="U182" s="31"/>
      <c r="V182" s="31"/>
      <c r="W182" s="31"/>
      <c r="X182" s="31"/>
      <c r="Y182" s="47"/>
      <c r="Z182" s="29"/>
      <c r="AA182" s="31"/>
      <c r="AB182" s="31"/>
      <c r="AC182" s="31"/>
      <c r="AD182" s="30"/>
    </row>
    <row r="183" spans="1:30" ht="173.25" x14ac:dyDescent="0.25">
      <c r="A183" s="22" t="s">
        <v>28</v>
      </c>
      <c r="B183" s="28" cm="1">
        <f t="array" ref="B183">SUM(IF($C$191:$C$234=A183,$F$191:$F$234))</f>
        <v>0</v>
      </c>
      <c r="C183" s="2"/>
      <c r="D183" s="2"/>
      <c r="E183" s="2"/>
      <c r="F183" s="2"/>
      <c r="G183" s="87"/>
      <c r="H183" s="2"/>
      <c r="I183" s="2"/>
      <c r="J183" s="2"/>
      <c r="K183" s="2"/>
      <c r="T183" s="46"/>
      <c r="U183" s="31"/>
      <c r="V183" s="31"/>
      <c r="W183" s="31"/>
      <c r="X183" s="31"/>
      <c r="Y183" s="47"/>
      <c r="Z183" s="29"/>
      <c r="AA183" s="31"/>
      <c r="AB183" s="31"/>
      <c r="AC183" s="31"/>
      <c r="AD183" s="30"/>
    </row>
    <row r="184" spans="1:30" ht="141.75" x14ac:dyDescent="0.25">
      <c r="A184" s="22" t="s">
        <v>202</v>
      </c>
      <c r="B184" s="28" cm="1">
        <f t="array" ref="B184">SUM(IF($C$191:$C$234=A184,$F$191:$F$234))</f>
        <v>0</v>
      </c>
      <c r="C184" s="2"/>
      <c r="D184" s="2"/>
      <c r="E184" s="2"/>
      <c r="F184" s="2"/>
      <c r="G184" s="87"/>
      <c r="H184" s="2"/>
      <c r="I184" s="2"/>
      <c r="J184" s="2"/>
      <c r="K184" s="2"/>
      <c r="T184" s="46"/>
      <c r="U184" s="31"/>
      <c r="V184" s="31"/>
      <c r="W184" s="31"/>
      <c r="X184" s="31"/>
      <c r="Y184" s="47"/>
      <c r="Z184" s="29"/>
      <c r="AA184" s="31"/>
      <c r="AB184" s="31"/>
      <c r="AC184" s="31"/>
      <c r="AD184" s="30"/>
    </row>
    <row r="185" spans="1:30" ht="15.75" x14ac:dyDescent="0.25">
      <c r="A185" s="22" t="s">
        <v>30</v>
      </c>
      <c r="B185" s="28" cm="1">
        <f t="array" ref="B185">SUM(IF($C$191:$C$234=A185,$F$191:$F$234))</f>
        <v>0</v>
      </c>
      <c r="C185" s="2"/>
      <c r="D185" s="2"/>
      <c r="E185" s="2"/>
      <c r="F185" s="2"/>
      <c r="G185" s="87"/>
      <c r="H185" s="2"/>
      <c r="I185" s="2"/>
      <c r="J185" s="2"/>
      <c r="K185" s="2"/>
      <c r="T185" s="46">
        <f t="shared" si="30"/>
        <v>0</v>
      </c>
      <c r="U185" s="31">
        <f t="shared" ref="U185:U216" si="52">COUNTIF($T$65:$T$759,T185)</f>
        <v>659</v>
      </c>
      <c r="V185" s="31">
        <f>IF(T185=0,0,IF(U185=1,1,IF(COUNTIF($T$65:T180,T185)=0,1,0)))</f>
        <v>0</v>
      </c>
      <c r="W185" s="31">
        <f>IF(T185=0,0,SUM($V$65:V185))</f>
        <v>0</v>
      </c>
      <c r="X185" s="31" t="str">
        <f t="shared" si="31"/>
        <v>-</v>
      </c>
      <c r="Y185" s="47"/>
      <c r="Z185" s="29">
        <v>115</v>
      </c>
      <c r="AA185" s="31" t="str">
        <f t="shared" ref="AA185:AA216" si="53">IF(ISNA(VLOOKUP(Z185,$W$65:$X$759,2,0)),"",VLOOKUP(Z185,$W$65:$X$759,2,0))</f>
        <v/>
      </c>
      <c r="AB185" s="31" t="str">
        <f t="shared" ref="AB185:AB216" si="54">IF(ISNA(INDEX($N$65:$N$759,MATCH(AA185,$M$65:$M$759,0))),"",INDEX($N$65:$N$759,MATCH(AA185,$M$65:$M$759,0)))</f>
        <v/>
      </c>
      <c r="AC185" s="31" t="str">
        <f t="shared" ref="AC185:AC216" si="55">IF(ISNA(INDEX($O$65:$O$759,MATCH(AA185,$M$65:$M$759,0))),"",INDEX($O$65:$O$759,MATCH(AA185,$M$65:$M$759,0)))</f>
        <v/>
      </c>
      <c r="AD185" s="30">
        <f t="shared" ref="AD185:AD216" si="56">SUMIF($M$65:$M$759,AA185,$R$65:$R$759)</f>
        <v>0</v>
      </c>
    </row>
    <row r="186" spans="1:30" ht="15.75" x14ac:dyDescent="0.25">
      <c r="A186" s="22" t="s">
        <v>31</v>
      </c>
      <c r="B186" s="28" cm="1">
        <f t="array" ref="B186">SUM(IF($C$191:$C$234=A186,$F$191:$F$234))</f>
        <v>0</v>
      </c>
      <c r="C186" s="2"/>
      <c r="D186" s="2"/>
      <c r="E186" s="2"/>
      <c r="F186" s="2"/>
      <c r="G186" s="87"/>
      <c r="H186" s="2"/>
      <c r="I186" s="2"/>
      <c r="J186" s="2"/>
      <c r="K186" s="2"/>
      <c r="T186" s="46">
        <f t="shared" si="30"/>
        <v>0</v>
      </c>
      <c r="U186" s="31">
        <f t="shared" si="52"/>
        <v>659</v>
      </c>
      <c r="V186" s="31">
        <f>IF(T186=0,0,IF(U186=1,1,IF(COUNTIF($T$65:T185,T186)=0,1,0)))</f>
        <v>0</v>
      </c>
      <c r="W186" s="31">
        <f>IF(T186=0,0,SUM($V$65:V186))</f>
        <v>0</v>
      </c>
      <c r="X186" s="31" t="str">
        <f t="shared" si="31"/>
        <v>-</v>
      </c>
      <c r="Y186" s="47"/>
      <c r="Z186" s="29">
        <v>116</v>
      </c>
      <c r="AA186" s="31" t="str">
        <f t="shared" si="53"/>
        <v/>
      </c>
      <c r="AB186" s="31" t="str">
        <f t="shared" si="54"/>
        <v/>
      </c>
      <c r="AC186" s="31" t="str">
        <f t="shared" si="55"/>
        <v/>
      </c>
      <c r="AD186" s="30">
        <f t="shared" si="56"/>
        <v>0</v>
      </c>
    </row>
    <row r="187" spans="1:30" ht="15.75" x14ac:dyDescent="0.25">
      <c r="A187" s="19"/>
      <c r="B187" s="2"/>
      <c r="C187" s="23"/>
      <c r="D187" s="2"/>
      <c r="E187" s="2"/>
      <c r="F187" s="2"/>
      <c r="G187" s="87"/>
      <c r="H187" s="2"/>
      <c r="I187" s="2"/>
      <c r="J187" s="2"/>
      <c r="K187" s="2"/>
      <c r="T187" s="46">
        <f t="shared" si="30"/>
        <v>0</v>
      </c>
      <c r="U187" s="31">
        <f t="shared" si="52"/>
        <v>659</v>
      </c>
      <c r="V187" s="31">
        <f>IF(T187=0,0,IF(U187=1,1,IF(COUNTIF($T$65:T186,T187)=0,1,0)))</f>
        <v>0</v>
      </c>
      <c r="W187" s="31">
        <f>IF(T187=0,0,SUM($V$65:V187))</f>
        <v>0</v>
      </c>
      <c r="X187" s="31" t="str">
        <f t="shared" si="31"/>
        <v>-</v>
      </c>
      <c r="Y187" s="47"/>
      <c r="Z187" s="29">
        <v>119</v>
      </c>
      <c r="AA187" s="31" t="str">
        <f t="shared" si="53"/>
        <v/>
      </c>
      <c r="AB187" s="31" t="str">
        <f t="shared" si="54"/>
        <v/>
      </c>
      <c r="AC187" s="31" t="str">
        <f t="shared" si="55"/>
        <v/>
      </c>
      <c r="AD187" s="30">
        <f t="shared" si="56"/>
        <v>0</v>
      </c>
    </row>
    <row r="188" spans="1:30" ht="18.75" x14ac:dyDescent="0.3">
      <c r="A188" s="24" t="s">
        <v>32</v>
      </c>
      <c r="B188" s="2"/>
      <c r="C188" s="2"/>
      <c r="D188" s="2"/>
      <c r="E188" s="2"/>
      <c r="F188" s="2"/>
      <c r="G188" s="87"/>
      <c r="H188" s="2"/>
      <c r="I188" s="2"/>
      <c r="J188" s="2"/>
      <c r="K188" s="2"/>
      <c r="T188" s="46">
        <f t="shared" si="30"/>
        <v>0</v>
      </c>
      <c r="U188" s="31">
        <f t="shared" si="52"/>
        <v>659</v>
      </c>
      <c r="V188" s="31">
        <f>IF(T188=0,0,IF(U188=1,1,IF(COUNTIF($T$65:T187,T188)=0,1,0)))</f>
        <v>0</v>
      </c>
      <c r="W188" s="31">
        <f>IF(T188=0,0,SUM($V$65:V188))</f>
        <v>0</v>
      </c>
      <c r="X188" s="31" t="str">
        <f t="shared" si="31"/>
        <v>-</v>
      </c>
      <c r="Y188" s="47"/>
      <c r="Z188" s="29">
        <v>120</v>
      </c>
      <c r="AA188" s="31" t="str">
        <f t="shared" si="53"/>
        <v/>
      </c>
      <c r="AB188" s="31" t="str">
        <f t="shared" si="54"/>
        <v/>
      </c>
      <c r="AC188" s="31" t="str">
        <f t="shared" si="55"/>
        <v/>
      </c>
      <c r="AD188" s="30">
        <f t="shared" si="56"/>
        <v>0</v>
      </c>
    </row>
    <row r="189" spans="1:30" x14ac:dyDescent="0.25">
      <c r="A189" s="138" t="s">
        <v>33</v>
      </c>
      <c r="B189" s="139"/>
      <c r="C189" s="139"/>
      <c r="D189" s="139"/>
      <c r="E189" s="139"/>
      <c r="F189" s="140"/>
      <c r="G189" s="87"/>
      <c r="H189" s="2"/>
      <c r="I189" s="2"/>
      <c r="J189" s="2"/>
      <c r="K189" s="2"/>
      <c r="T189" s="46">
        <f t="shared" si="30"/>
        <v>0</v>
      </c>
      <c r="U189" s="31">
        <f t="shared" si="52"/>
        <v>659</v>
      </c>
      <c r="V189" s="31">
        <f>IF(T189=0,0,IF(U189=1,1,IF(COUNTIF($T$65:T188,T189)=0,1,0)))</f>
        <v>0</v>
      </c>
      <c r="W189" s="31">
        <f>IF(T189=0,0,SUM($V$65:V189))</f>
        <v>0</v>
      </c>
      <c r="X189" s="31" t="str">
        <f t="shared" si="31"/>
        <v>-</v>
      </c>
      <c r="Y189" s="47"/>
      <c r="Z189" s="29">
        <v>121</v>
      </c>
      <c r="AA189" s="31" t="str">
        <f t="shared" si="53"/>
        <v/>
      </c>
      <c r="AB189" s="31" t="str">
        <f t="shared" si="54"/>
        <v/>
      </c>
      <c r="AC189" s="31" t="str">
        <f t="shared" si="55"/>
        <v/>
      </c>
      <c r="AD189" s="30">
        <f t="shared" si="56"/>
        <v>0</v>
      </c>
    </row>
    <row r="190" spans="1:30" ht="48" x14ac:dyDescent="0.25">
      <c r="A190" s="17" t="s">
        <v>34</v>
      </c>
      <c r="B190" s="6" t="s">
        <v>35</v>
      </c>
      <c r="C190" s="6" t="s">
        <v>18</v>
      </c>
      <c r="D190" s="6" t="s">
        <v>36</v>
      </c>
      <c r="E190" s="10" t="s">
        <v>37</v>
      </c>
      <c r="F190" s="10" t="s">
        <v>38</v>
      </c>
      <c r="G190" s="87"/>
      <c r="H190" s="2"/>
      <c r="I190" s="2"/>
      <c r="J190" s="2"/>
      <c r="K190" s="2"/>
      <c r="T190" s="46">
        <f t="shared" si="30"/>
        <v>0</v>
      </c>
      <c r="U190" s="31">
        <f t="shared" si="52"/>
        <v>659</v>
      </c>
      <c r="V190" s="31">
        <f>IF(T190=0,0,IF(U190=1,1,IF(COUNTIF($T$65:T189,T190)=0,1,0)))</f>
        <v>0</v>
      </c>
      <c r="W190" s="31">
        <f>IF(T190=0,0,SUM($V$65:V190))</f>
        <v>0</v>
      </c>
      <c r="X190" s="31" t="str">
        <f t="shared" si="31"/>
        <v>-</v>
      </c>
      <c r="Y190" s="47"/>
      <c r="Z190" s="29">
        <v>122</v>
      </c>
      <c r="AA190" s="31" t="str">
        <f t="shared" si="53"/>
        <v/>
      </c>
      <c r="AB190" s="31" t="str">
        <f t="shared" si="54"/>
        <v/>
      </c>
      <c r="AC190" s="31" t="str">
        <f t="shared" si="55"/>
        <v/>
      </c>
      <c r="AD190" s="30">
        <f t="shared" si="56"/>
        <v>0</v>
      </c>
    </row>
    <row r="191" spans="1:30" x14ac:dyDescent="0.25">
      <c r="A191" s="3"/>
      <c r="B191" s="5"/>
      <c r="C191" s="27" t="str">
        <f>IFERROR(VLOOKUP(A191,'Lookup tables'!$A$2:$E$247,5,FALSE),"")</f>
        <v/>
      </c>
      <c r="D191" s="5">
        <f>IF(ISNUMBER(VLOOKUP($A191,'Lookup tables'!$A$2:$E$247,4,FALSE)),VLOOKUP($A191,'Lookup tables'!$A$2:$E$247,4,FALSE),0)</f>
        <v>0</v>
      </c>
      <c r="E191" s="4"/>
      <c r="F191" s="7">
        <f>D191*E191</f>
        <v>0</v>
      </c>
      <c r="G191" s="88"/>
      <c r="H191" s="21"/>
      <c r="I191" s="21">
        <f t="shared" ref="I191:I210" si="57">A191</f>
        <v>0</v>
      </c>
      <c r="J191" s="21">
        <f>E191</f>
        <v>0</v>
      </c>
      <c r="K191" s="21">
        <f>F191</f>
        <v>0</v>
      </c>
      <c r="T191" s="46">
        <f t="shared" si="30"/>
        <v>0</v>
      </c>
      <c r="U191" s="31">
        <f t="shared" si="52"/>
        <v>659</v>
      </c>
      <c r="V191" s="31">
        <f>IF(T191=0,0,IF(U191=1,1,IF(COUNTIF($T$65:T190,T191)=0,1,0)))</f>
        <v>0</v>
      </c>
      <c r="W191" s="31">
        <f>IF(T191=0,0,SUM($V$65:V191))</f>
        <v>0</v>
      </c>
      <c r="X191" s="31" t="str">
        <f t="shared" si="31"/>
        <v>-</v>
      </c>
      <c r="Y191" s="47"/>
      <c r="Z191" s="29">
        <v>123</v>
      </c>
      <c r="AA191" s="31" t="str">
        <f t="shared" si="53"/>
        <v/>
      </c>
      <c r="AB191" s="31" t="str">
        <f t="shared" si="54"/>
        <v/>
      </c>
      <c r="AC191" s="31" t="str">
        <f t="shared" si="55"/>
        <v/>
      </c>
      <c r="AD191" s="30">
        <f t="shared" si="56"/>
        <v>0</v>
      </c>
    </row>
    <row r="192" spans="1:30" x14ac:dyDescent="0.25">
      <c r="A192" s="3"/>
      <c r="B192" s="5" t="str">
        <f>IFERROR(VLOOKUP($A192,'Lookup tables'!$A$2:$E$247,2,FALSE),"")</f>
        <v/>
      </c>
      <c r="C192" s="27" t="str">
        <f>IFERROR(VLOOKUP(A192,'Lookup tables'!$A$2:$E$247,5,FALSE),"")</f>
        <v/>
      </c>
      <c r="D192" s="5">
        <f>IF(ISNUMBER(VLOOKUP($A192,'Lookup tables'!$A$2:$E$247,4,FALSE)),VLOOKUP($A192,'Lookup tables'!$A$2:$E$247,4,FALSE),0)</f>
        <v>0</v>
      </c>
      <c r="E192" s="4"/>
      <c r="F192" s="7">
        <f t="shared" ref="F192:F210" si="58">D192*E192</f>
        <v>0</v>
      </c>
      <c r="G192" s="87"/>
      <c r="H192" s="2"/>
      <c r="I192" s="21">
        <f t="shared" si="57"/>
        <v>0</v>
      </c>
      <c r="J192" s="21">
        <f t="shared" ref="J192:J210" si="59">E192</f>
        <v>0</v>
      </c>
      <c r="K192" s="21">
        <f t="shared" ref="K192:K210" si="60">F192</f>
        <v>0</v>
      </c>
      <c r="T192" s="46">
        <f t="shared" si="30"/>
        <v>0</v>
      </c>
      <c r="U192" s="31">
        <f t="shared" si="52"/>
        <v>659</v>
      </c>
      <c r="V192" s="31">
        <f>IF(T192=0,0,IF(U192=1,1,IF(COUNTIF($T$65:T191,T192)=0,1,0)))</f>
        <v>0</v>
      </c>
      <c r="W192" s="31">
        <f>IF(T192=0,0,SUM($V$65:V192))</f>
        <v>0</v>
      </c>
      <c r="X192" s="31" t="str">
        <f t="shared" si="31"/>
        <v>-</v>
      </c>
      <c r="Y192" s="47"/>
      <c r="Z192" s="29">
        <v>124</v>
      </c>
      <c r="AA192" s="31" t="str">
        <f t="shared" si="53"/>
        <v/>
      </c>
      <c r="AB192" s="31" t="str">
        <f t="shared" si="54"/>
        <v/>
      </c>
      <c r="AC192" s="31" t="str">
        <f t="shared" si="55"/>
        <v/>
      </c>
      <c r="AD192" s="30">
        <f t="shared" si="56"/>
        <v>0</v>
      </c>
    </row>
    <row r="193" spans="1:30" x14ac:dyDescent="0.25">
      <c r="A193" s="3"/>
      <c r="B193" s="5" t="str">
        <f>IFERROR(VLOOKUP($A193,'Lookup tables'!$A$2:$E$247,2,FALSE),"")</f>
        <v/>
      </c>
      <c r="C193" s="27" t="str">
        <f>IFERROR(VLOOKUP(A193,'Lookup tables'!$A$2:$E$247,5,FALSE),"")</f>
        <v/>
      </c>
      <c r="D193" s="5">
        <f>IF(ISNUMBER(VLOOKUP($A193,'Lookup tables'!$A$2:$E$247,4,FALSE)),VLOOKUP($A193,'Lookup tables'!$A$2:$E$247,4,FALSE),0)</f>
        <v>0</v>
      </c>
      <c r="E193" s="4"/>
      <c r="F193" s="7">
        <f t="shared" si="58"/>
        <v>0</v>
      </c>
      <c r="G193" s="87"/>
      <c r="H193" s="2"/>
      <c r="I193" s="21">
        <f t="shared" si="57"/>
        <v>0</v>
      </c>
      <c r="J193" s="21">
        <f t="shared" si="59"/>
        <v>0</v>
      </c>
      <c r="K193" s="21">
        <f t="shared" si="60"/>
        <v>0</v>
      </c>
      <c r="T193" s="46">
        <f t="shared" si="30"/>
        <v>0</v>
      </c>
      <c r="U193" s="31">
        <f t="shared" si="52"/>
        <v>659</v>
      </c>
      <c r="V193" s="31">
        <f>IF(T193=0,0,IF(U193=1,1,IF(COUNTIF($T$65:T192,T193)=0,1,0)))</f>
        <v>0</v>
      </c>
      <c r="W193" s="31">
        <f>IF(T193=0,0,SUM($V$65:V193))</f>
        <v>0</v>
      </c>
      <c r="X193" s="31" t="str">
        <f t="shared" si="31"/>
        <v>-</v>
      </c>
      <c r="Y193" s="47"/>
      <c r="Z193" s="29">
        <v>125</v>
      </c>
      <c r="AA193" s="31" t="str">
        <f t="shared" si="53"/>
        <v/>
      </c>
      <c r="AB193" s="31" t="str">
        <f t="shared" si="54"/>
        <v/>
      </c>
      <c r="AC193" s="31" t="str">
        <f t="shared" si="55"/>
        <v/>
      </c>
      <c r="AD193" s="30">
        <f t="shared" si="56"/>
        <v>0</v>
      </c>
    </row>
    <row r="194" spans="1:30" x14ac:dyDescent="0.25">
      <c r="A194" s="3"/>
      <c r="B194" s="5" t="str">
        <f>IFERROR(VLOOKUP($A194,'Lookup tables'!$A$2:$E$247,2,FALSE),"")</f>
        <v/>
      </c>
      <c r="C194" s="27" t="str">
        <f>IFERROR(VLOOKUP(A194,'Lookup tables'!$A$2:$E$247,5,FALSE),"")</f>
        <v/>
      </c>
      <c r="D194" s="5">
        <f>IF(ISNUMBER(VLOOKUP($A194,'Lookup tables'!$A$2:$E$247,4,FALSE)),VLOOKUP($A194,'Lookup tables'!$A$2:$E$247,4,FALSE),0)</f>
        <v>0</v>
      </c>
      <c r="E194" s="4"/>
      <c r="F194" s="7">
        <f t="shared" si="58"/>
        <v>0</v>
      </c>
      <c r="G194" s="87"/>
      <c r="H194" s="2"/>
      <c r="I194" s="21">
        <f t="shared" si="57"/>
        <v>0</v>
      </c>
      <c r="J194" s="21">
        <f t="shared" si="59"/>
        <v>0</v>
      </c>
      <c r="K194" s="21">
        <f t="shared" si="60"/>
        <v>0</v>
      </c>
      <c r="T194" s="46">
        <f t="shared" si="30"/>
        <v>0</v>
      </c>
      <c r="U194" s="31">
        <f t="shared" si="52"/>
        <v>659</v>
      </c>
      <c r="V194" s="31">
        <f>IF(T194=0,0,IF(U194=1,1,IF(COUNTIF($T$65:T193,T194)=0,1,0)))</f>
        <v>0</v>
      </c>
      <c r="W194" s="31">
        <f>IF(T194=0,0,SUM($V$65:V194))</f>
        <v>0</v>
      </c>
      <c r="X194" s="31" t="str">
        <f t="shared" si="31"/>
        <v>-</v>
      </c>
      <c r="Y194" s="47"/>
      <c r="Z194" s="29">
        <v>126</v>
      </c>
      <c r="AA194" s="31" t="str">
        <f t="shared" si="53"/>
        <v/>
      </c>
      <c r="AB194" s="31" t="str">
        <f t="shared" si="54"/>
        <v/>
      </c>
      <c r="AC194" s="31" t="str">
        <f t="shared" si="55"/>
        <v/>
      </c>
      <c r="AD194" s="30">
        <f t="shared" si="56"/>
        <v>0</v>
      </c>
    </row>
    <row r="195" spans="1:30" x14ac:dyDescent="0.25">
      <c r="A195" s="3"/>
      <c r="B195" s="5" t="str">
        <f>IFERROR(VLOOKUP($A195,'Lookup tables'!$A$2:$E$247,2,FALSE),"")</f>
        <v/>
      </c>
      <c r="C195" s="27" t="str">
        <f>IFERROR(VLOOKUP(A195,'Lookup tables'!$A$2:$E$247,5,FALSE),"")</f>
        <v/>
      </c>
      <c r="D195" s="5">
        <f>IF(ISNUMBER(VLOOKUP($A195,'Lookup tables'!$A$2:$E$247,4,FALSE)),VLOOKUP($A195,'Lookup tables'!$A$2:$E$247,4,FALSE),0)</f>
        <v>0</v>
      </c>
      <c r="E195" s="4"/>
      <c r="F195" s="7">
        <f t="shared" si="58"/>
        <v>0</v>
      </c>
      <c r="G195" s="87"/>
      <c r="H195" s="2"/>
      <c r="I195" s="21">
        <f t="shared" si="57"/>
        <v>0</v>
      </c>
      <c r="J195" s="21">
        <f t="shared" si="59"/>
        <v>0</v>
      </c>
      <c r="K195" s="21">
        <f t="shared" si="60"/>
        <v>0</v>
      </c>
      <c r="T195" s="46">
        <f t="shared" si="30"/>
        <v>0</v>
      </c>
      <c r="U195" s="31">
        <f t="shared" si="52"/>
        <v>659</v>
      </c>
      <c r="V195" s="31">
        <f>IF(T195=0,0,IF(U195=1,1,IF(COUNTIF($T$65:T194,T195)=0,1,0)))</f>
        <v>0</v>
      </c>
      <c r="W195" s="31">
        <f>IF(T195=0,0,SUM($V$65:V195))</f>
        <v>0</v>
      </c>
      <c r="X195" s="31" t="str">
        <f t="shared" si="31"/>
        <v>-</v>
      </c>
      <c r="Y195" s="47"/>
      <c r="Z195" s="29">
        <v>127</v>
      </c>
      <c r="AA195" s="31" t="str">
        <f t="shared" si="53"/>
        <v/>
      </c>
      <c r="AB195" s="31" t="str">
        <f t="shared" si="54"/>
        <v/>
      </c>
      <c r="AC195" s="31" t="str">
        <f t="shared" si="55"/>
        <v/>
      </c>
      <c r="AD195" s="30">
        <f t="shared" si="56"/>
        <v>0</v>
      </c>
    </row>
    <row r="196" spans="1:30" x14ac:dyDescent="0.25">
      <c r="A196" s="3"/>
      <c r="B196" s="5" t="str">
        <f>IFERROR(VLOOKUP($A196,'Lookup tables'!$A$2:$E$247,2,FALSE),"")</f>
        <v/>
      </c>
      <c r="C196" s="27" t="str">
        <f>IFERROR(VLOOKUP(A196,'Lookup tables'!$A$2:$E$247,5,FALSE),"")</f>
        <v/>
      </c>
      <c r="D196" s="5">
        <f>IF(ISNUMBER(VLOOKUP($A196,'Lookup tables'!$A$2:$E$247,4,FALSE)),VLOOKUP($A196,'Lookup tables'!$A$2:$E$247,4,FALSE),0)</f>
        <v>0</v>
      </c>
      <c r="E196" s="4"/>
      <c r="F196" s="7">
        <f t="shared" si="58"/>
        <v>0</v>
      </c>
      <c r="G196" s="87"/>
      <c r="H196" s="2"/>
      <c r="I196" s="21">
        <f t="shared" si="57"/>
        <v>0</v>
      </c>
      <c r="J196" s="21">
        <f t="shared" si="59"/>
        <v>0</v>
      </c>
      <c r="K196" s="21">
        <f t="shared" si="60"/>
        <v>0</v>
      </c>
      <c r="T196" s="46">
        <f t="shared" si="30"/>
        <v>0</v>
      </c>
      <c r="U196" s="31">
        <f t="shared" si="52"/>
        <v>659</v>
      </c>
      <c r="V196" s="31">
        <f>IF(T196=0,0,IF(U196=1,1,IF(COUNTIF($T$65:T195,T196)=0,1,0)))</f>
        <v>0</v>
      </c>
      <c r="W196" s="31">
        <f>IF(T196=0,0,SUM($V$65:V196))</f>
        <v>0</v>
      </c>
      <c r="X196" s="31" t="str">
        <f t="shared" si="31"/>
        <v>-</v>
      </c>
      <c r="Y196" s="47"/>
      <c r="Z196" s="29">
        <v>128</v>
      </c>
      <c r="AA196" s="31" t="str">
        <f t="shared" si="53"/>
        <v/>
      </c>
      <c r="AB196" s="31" t="str">
        <f t="shared" si="54"/>
        <v/>
      </c>
      <c r="AC196" s="31" t="str">
        <f t="shared" si="55"/>
        <v/>
      </c>
      <c r="AD196" s="30">
        <f t="shared" si="56"/>
        <v>0</v>
      </c>
    </row>
    <row r="197" spans="1:30" x14ac:dyDescent="0.25">
      <c r="A197" s="3"/>
      <c r="B197" s="5" t="str">
        <f>IFERROR(VLOOKUP($A197,'Lookup tables'!$A$2:$E$247,2,FALSE),"")</f>
        <v/>
      </c>
      <c r="C197" s="27" t="str">
        <f>IFERROR(VLOOKUP(A197,'Lookup tables'!$A$2:$E$247,5,FALSE),"")</f>
        <v/>
      </c>
      <c r="D197" s="5">
        <f>IF(ISNUMBER(VLOOKUP($A197,'Lookup tables'!$A$2:$E$247,4,FALSE)),VLOOKUP($A197,'Lookup tables'!$A$2:$E$247,4,FALSE),0)</f>
        <v>0</v>
      </c>
      <c r="E197" s="4"/>
      <c r="F197" s="7">
        <f t="shared" si="58"/>
        <v>0</v>
      </c>
      <c r="G197" s="87"/>
      <c r="H197" s="2"/>
      <c r="I197" s="21">
        <f t="shared" si="57"/>
        <v>0</v>
      </c>
      <c r="J197" s="21">
        <f t="shared" si="59"/>
        <v>0</v>
      </c>
      <c r="K197" s="21">
        <f t="shared" si="60"/>
        <v>0</v>
      </c>
      <c r="T197" s="46">
        <f t="shared" si="30"/>
        <v>0</v>
      </c>
      <c r="U197" s="31">
        <f t="shared" si="52"/>
        <v>659</v>
      </c>
      <c r="V197" s="31">
        <f>IF(T197=0,0,IF(U197=1,1,IF(COUNTIF($T$65:T196,T197)=0,1,0)))</f>
        <v>0</v>
      </c>
      <c r="W197" s="31">
        <f>IF(T197=0,0,SUM($V$65:V197))</f>
        <v>0</v>
      </c>
      <c r="X197" s="31" t="str">
        <f t="shared" si="31"/>
        <v>-</v>
      </c>
      <c r="Y197" s="47"/>
      <c r="Z197" s="29">
        <v>129</v>
      </c>
      <c r="AA197" s="31" t="str">
        <f t="shared" si="53"/>
        <v/>
      </c>
      <c r="AB197" s="31" t="str">
        <f t="shared" si="54"/>
        <v/>
      </c>
      <c r="AC197" s="31" t="str">
        <f t="shared" si="55"/>
        <v/>
      </c>
      <c r="AD197" s="30">
        <f t="shared" si="56"/>
        <v>0</v>
      </c>
    </row>
    <row r="198" spans="1:30" x14ac:dyDescent="0.25">
      <c r="A198" s="3"/>
      <c r="B198" s="5" t="str">
        <f>IFERROR(VLOOKUP($A198,'Lookup tables'!$A$2:$E$247,2,FALSE),"")</f>
        <v/>
      </c>
      <c r="C198" s="27" t="str">
        <f>IFERROR(VLOOKUP(A198,'Lookup tables'!$A$2:$E$247,5,FALSE),"")</f>
        <v/>
      </c>
      <c r="D198" s="5">
        <f>IF(ISNUMBER(VLOOKUP($A198,'Lookup tables'!$A$2:$E$247,4,FALSE)),VLOOKUP($A198,'Lookup tables'!$A$2:$E$247,4,FALSE),0)</f>
        <v>0</v>
      </c>
      <c r="E198" s="4"/>
      <c r="F198" s="7">
        <f t="shared" si="58"/>
        <v>0</v>
      </c>
      <c r="G198" s="87"/>
      <c r="H198" s="2"/>
      <c r="I198" s="21">
        <f t="shared" si="57"/>
        <v>0</v>
      </c>
      <c r="J198" s="21">
        <f t="shared" si="59"/>
        <v>0</v>
      </c>
      <c r="K198" s="21">
        <f t="shared" si="60"/>
        <v>0</v>
      </c>
      <c r="T198" s="46">
        <f t="shared" ref="T198:T263" si="61">IF(ISBLANK(M198),0,M198)</f>
        <v>0</v>
      </c>
      <c r="U198" s="31">
        <f t="shared" si="52"/>
        <v>659</v>
      </c>
      <c r="V198" s="31">
        <f>IF(T198=0,0,IF(U198=1,1,IF(COUNTIF($T$65:T197,T198)=0,1,0)))</f>
        <v>0</v>
      </c>
      <c r="W198" s="31">
        <f>IF(T198=0,0,SUM($V$65:V198))</f>
        <v>0</v>
      </c>
      <c r="X198" s="31" t="str">
        <f t="shared" ref="X198:X263" si="62">IF(ISNA(IF(V198=1,T198,"-")),"-",IF(V198=1,T198,"-"))</f>
        <v>-</v>
      </c>
      <c r="Y198" s="47"/>
      <c r="Z198" s="29">
        <v>130</v>
      </c>
      <c r="AA198" s="31" t="str">
        <f t="shared" si="53"/>
        <v/>
      </c>
      <c r="AB198" s="31" t="str">
        <f t="shared" si="54"/>
        <v/>
      </c>
      <c r="AC198" s="31" t="str">
        <f t="shared" si="55"/>
        <v/>
      </c>
      <c r="AD198" s="30">
        <f t="shared" si="56"/>
        <v>0</v>
      </c>
    </row>
    <row r="199" spans="1:30" x14ac:dyDescent="0.25">
      <c r="A199" s="3"/>
      <c r="B199" s="5" t="str">
        <f>IFERROR(VLOOKUP($A199,'Lookup tables'!$A$2:$E$247,2,FALSE),"")</f>
        <v/>
      </c>
      <c r="C199" s="27" t="str">
        <f>IFERROR(VLOOKUP(A199,'Lookup tables'!$A$2:$E$247,5,FALSE),"")</f>
        <v/>
      </c>
      <c r="D199" s="5">
        <f>IF(ISNUMBER(VLOOKUP($A199,'Lookup tables'!$A$2:$E$247,4,FALSE)),VLOOKUP($A199,'Lookup tables'!$A$2:$E$247,4,FALSE),0)</f>
        <v>0</v>
      </c>
      <c r="E199" s="4"/>
      <c r="F199" s="7">
        <f t="shared" si="58"/>
        <v>0</v>
      </c>
      <c r="G199" s="87"/>
      <c r="H199" s="2"/>
      <c r="I199" s="21">
        <f t="shared" si="57"/>
        <v>0</v>
      </c>
      <c r="J199" s="21">
        <f t="shared" si="59"/>
        <v>0</v>
      </c>
      <c r="K199" s="21">
        <f t="shared" si="60"/>
        <v>0</v>
      </c>
      <c r="T199" s="46">
        <f t="shared" si="61"/>
        <v>0</v>
      </c>
      <c r="U199" s="31">
        <f t="shared" si="52"/>
        <v>659</v>
      </c>
      <c r="V199" s="31">
        <f>IF(T199=0,0,IF(U199=1,1,IF(COUNTIF($T$65:T198,T199)=0,1,0)))</f>
        <v>0</v>
      </c>
      <c r="W199" s="31">
        <f>IF(T199=0,0,SUM($V$65:V199))</f>
        <v>0</v>
      </c>
      <c r="X199" s="31" t="str">
        <f t="shared" si="62"/>
        <v>-</v>
      </c>
      <c r="Y199" s="47"/>
      <c r="Z199" s="29">
        <v>131</v>
      </c>
      <c r="AA199" s="31" t="str">
        <f t="shared" si="53"/>
        <v/>
      </c>
      <c r="AB199" s="31" t="str">
        <f t="shared" si="54"/>
        <v/>
      </c>
      <c r="AC199" s="31" t="str">
        <f t="shared" si="55"/>
        <v/>
      </c>
      <c r="AD199" s="30">
        <f t="shared" si="56"/>
        <v>0</v>
      </c>
    </row>
    <row r="200" spans="1:30" x14ac:dyDescent="0.25">
      <c r="A200" s="3"/>
      <c r="B200" s="5" t="str">
        <f>IFERROR(VLOOKUP($A200,'Lookup tables'!$A$2:$E$247,2,FALSE),"")</f>
        <v/>
      </c>
      <c r="C200" s="27" t="str">
        <f>IFERROR(VLOOKUP(A200,'Lookup tables'!$A$2:$E$247,5,FALSE),"")</f>
        <v/>
      </c>
      <c r="D200" s="5">
        <f>IF(ISNUMBER(VLOOKUP($A200,'Lookup tables'!$A$2:$E$247,4,FALSE)),VLOOKUP($A200,'Lookup tables'!$A$2:$E$247,4,FALSE),0)</f>
        <v>0</v>
      </c>
      <c r="E200" s="4"/>
      <c r="F200" s="7">
        <f t="shared" si="58"/>
        <v>0</v>
      </c>
      <c r="G200" s="87"/>
      <c r="H200" s="2"/>
      <c r="I200" s="21">
        <f t="shared" si="57"/>
        <v>0</v>
      </c>
      <c r="J200" s="21">
        <f t="shared" si="59"/>
        <v>0</v>
      </c>
      <c r="K200" s="21">
        <f t="shared" si="60"/>
        <v>0</v>
      </c>
      <c r="T200" s="46">
        <f t="shared" si="61"/>
        <v>0</v>
      </c>
      <c r="U200" s="31">
        <f t="shared" si="52"/>
        <v>659</v>
      </c>
      <c r="V200" s="31">
        <f>IF(T200=0,0,IF(U200=1,1,IF(COUNTIF($T$65:T199,T200)=0,1,0)))</f>
        <v>0</v>
      </c>
      <c r="W200" s="31">
        <f>IF(T200=0,0,SUM($V$65:V200))</f>
        <v>0</v>
      </c>
      <c r="X200" s="31" t="str">
        <f t="shared" si="62"/>
        <v>-</v>
      </c>
      <c r="Y200" s="47"/>
      <c r="Z200" s="29">
        <v>132</v>
      </c>
      <c r="AA200" s="31" t="str">
        <f t="shared" si="53"/>
        <v/>
      </c>
      <c r="AB200" s="31" t="str">
        <f t="shared" si="54"/>
        <v/>
      </c>
      <c r="AC200" s="31" t="str">
        <f t="shared" si="55"/>
        <v/>
      </c>
      <c r="AD200" s="30">
        <f t="shared" si="56"/>
        <v>0</v>
      </c>
    </row>
    <row r="201" spans="1:30" x14ac:dyDescent="0.25">
      <c r="A201" s="3"/>
      <c r="B201" s="5" t="str">
        <f>IFERROR(VLOOKUP($A201,'Lookup tables'!$A$2:$E$247,2,FALSE),"")</f>
        <v/>
      </c>
      <c r="C201" s="27" t="str">
        <f>IFERROR(VLOOKUP(A201,'Lookup tables'!$A$2:$E$247,5,FALSE),"")</f>
        <v/>
      </c>
      <c r="D201" s="5">
        <f>IF(ISNUMBER(VLOOKUP($A201,'Lookup tables'!$A$2:$E$247,4,FALSE)),VLOOKUP($A201,'Lookup tables'!$A$2:$E$247,4,FALSE),0)</f>
        <v>0</v>
      </c>
      <c r="E201" s="4"/>
      <c r="F201" s="7">
        <f t="shared" si="58"/>
        <v>0</v>
      </c>
      <c r="G201" s="87"/>
      <c r="H201" s="2"/>
      <c r="I201" s="21">
        <f t="shared" si="57"/>
        <v>0</v>
      </c>
      <c r="J201" s="21">
        <f t="shared" si="59"/>
        <v>0</v>
      </c>
      <c r="K201" s="21">
        <f t="shared" si="60"/>
        <v>0</v>
      </c>
      <c r="T201" s="46">
        <f t="shared" si="61"/>
        <v>0</v>
      </c>
      <c r="U201" s="31">
        <f t="shared" si="52"/>
        <v>659</v>
      </c>
      <c r="V201" s="31">
        <f>IF(T201=0,0,IF(U201=1,1,IF(COUNTIF($T$65:T200,T201)=0,1,0)))</f>
        <v>0</v>
      </c>
      <c r="W201" s="31">
        <f>IF(T201=0,0,SUM($V$65:V201))</f>
        <v>0</v>
      </c>
      <c r="X201" s="31" t="str">
        <f t="shared" si="62"/>
        <v>-</v>
      </c>
      <c r="Y201" s="47"/>
      <c r="Z201" s="29">
        <v>133</v>
      </c>
      <c r="AA201" s="31" t="str">
        <f t="shared" si="53"/>
        <v/>
      </c>
      <c r="AB201" s="31" t="str">
        <f t="shared" si="54"/>
        <v/>
      </c>
      <c r="AC201" s="31" t="str">
        <f t="shared" si="55"/>
        <v/>
      </c>
      <c r="AD201" s="30">
        <f t="shared" si="56"/>
        <v>0</v>
      </c>
    </row>
    <row r="202" spans="1:30" x14ac:dyDescent="0.25">
      <c r="A202" s="3"/>
      <c r="B202" s="5" t="str">
        <f>IFERROR(VLOOKUP($A202,'Lookup tables'!$A$2:$E$247,2,FALSE),"")</f>
        <v/>
      </c>
      <c r="C202" s="27" t="str">
        <f>IFERROR(VLOOKUP(A202,'Lookup tables'!$A$2:$E$247,5,FALSE),"")</f>
        <v/>
      </c>
      <c r="D202" s="5">
        <f>IF(ISNUMBER(VLOOKUP($A202,'Lookup tables'!$A$2:$E$247,4,FALSE)),VLOOKUP($A202,'Lookup tables'!$A$2:$E$247,4,FALSE),0)</f>
        <v>0</v>
      </c>
      <c r="E202" s="4"/>
      <c r="F202" s="7">
        <f t="shared" si="58"/>
        <v>0</v>
      </c>
      <c r="G202" s="87"/>
      <c r="H202" s="2"/>
      <c r="I202" s="21">
        <f t="shared" si="57"/>
        <v>0</v>
      </c>
      <c r="J202" s="21">
        <f t="shared" si="59"/>
        <v>0</v>
      </c>
      <c r="K202" s="21">
        <f t="shared" si="60"/>
        <v>0</v>
      </c>
      <c r="T202" s="46">
        <f t="shared" si="61"/>
        <v>0</v>
      </c>
      <c r="U202" s="31">
        <f t="shared" si="52"/>
        <v>659</v>
      </c>
      <c r="V202" s="31">
        <f>IF(T202=0,0,IF(U202=1,1,IF(COUNTIF($T$65:T201,T202)=0,1,0)))</f>
        <v>0</v>
      </c>
      <c r="W202" s="31">
        <f>IF(T202=0,0,SUM($V$65:V202))</f>
        <v>0</v>
      </c>
      <c r="X202" s="31" t="str">
        <f t="shared" si="62"/>
        <v>-</v>
      </c>
      <c r="Y202" s="47"/>
      <c r="Z202" s="29">
        <v>134</v>
      </c>
      <c r="AA202" s="31" t="str">
        <f t="shared" si="53"/>
        <v/>
      </c>
      <c r="AB202" s="31" t="str">
        <f t="shared" si="54"/>
        <v/>
      </c>
      <c r="AC202" s="31" t="str">
        <f t="shared" si="55"/>
        <v/>
      </c>
      <c r="AD202" s="30">
        <f t="shared" si="56"/>
        <v>0</v>
      </c>
    </row>
    <row r="203" spans="1:30" x14ac:dyDescent="0.25">
      <c r="A203" s="3"/>
      <c r="B203" s="5" t="str">
        <f>IFERROR(VLOOKUP($A203,'Lookup tables'!$A$2:$E$247,2,FALSE),"")</f>
        <v/>
      </c>
      <c r="C203" s="27" t="str">
        <f>IFERROR(VLOOKUP(A203,'Lookup tables'!$A$2:$E$247,5,FALSE),"")</f>
        <v/>
      </c>
      <c r="D203" s="5">
        <f>IF(ISNUMBER(VLOOKUP($A203,'Lookup tables'!$A$2:$E$247,4,FALSE)),VLOOKUP($A203,'Lookup tables'!$A$2:$E$247,4,FALSE),0)</f>
        <v>0</v>
      </c>
      <c r="E203" s="4"/>
      <c r="F203" s="7">
        <f t="shared" si="58"/>
        <v>0</v>
      </c>
      <c r="G203" s="87"/>
      <c r="H203" s="2"/>
      <c r="I203" s="21">
        <f t="shared" si="57"/>
        <v>0</v>
      </c>
      <c r="J203" s="21">
        <f t="shared" si="59"/>
        <v>0</v>
      </c>
      <c r="K203" s="21">
        <f t="shared" si="60"/>
        <v>0</v>
      </c>
      <c r="T203" s="46">
        <f t="shared" si="61"/>
        <v>0</v>
      </c>
      <c r="U203" s="31">
        <f t="shared" si="52"/>
        <v>659</v>
      </c>
      <c r="V203" s="31">
        <f>IF(T203=0,0,IF(U203=1,1,IF(COUNTIF($T$65:T202,T203)=0,1,0)))</f>
        <v>0</v>
      </c>
      <c r="W203" s="31">
        <f>IF(T203=0,0,SUM($V$65:V203))</f>
        <v>0</v>
      </c>
      <c r="X203" s="31" t="str">
        <f t="shared" si="62"/>
        <v>-</v>
      </c>
      <c r="Y203" s="47"/>
      <c r="Z203" s="29">
        <v>135</v>
      </c>
      <c r="AA203" s="31" t="str">
        <f t="shared" si="53"/>
        <v/>
      </c>
      <c r="AB203" s="31" t="str">
        <f t="shared" si="54"/>
        <v/>
      </c>
      <c r="AC203" s="31" t="str">
        <f t="shared" si="55"/>
        <v/>
      </c>
      <c r="AD203" s="30">
        <f t="shared" si="56"/>
        <v>0</v>
      </c>
    </row>
    <row r="204" spans="1:30" x14ac:dyDescent="0.25">
      <c r="A204" s="3"/>
      <c r="B204" s="5" t="str">
        <f>IFERROR(VLOOKUP($A204,'Lookup tables'!$A$2:$E$247,2,FALSE),"")</f>
        <v/>
      </c>
      <c r="C204" s="27" t="str">
        <f>IFERROR(VLOOKUP(A204,'Lookup tables'!$A$2:$E$247,5,FALSE),"")</f>
        <v/>
      </c>
      <c r="D204" s="5">
        <f>IF(ISNUMBER(VLOOKUP($A204,'Lookup tables'!$A$2:$E$247,4,FALSE)),VLOOKUP($A204,'Lookup tables'!$A$2:$E$247,4,FALSE),0)</f>
        <v>0</v>
      </c>
      <c r="E204" s="4"/>
      <c r="F204" s="7">
        <f t="shared" si="58"/>
        <v>0</v>
      </c>
      <c r="G204" s="87"/>
      <c r="H204" s="2"/>
      <c r="I204" s="21">
        <f t="shared" si="57"/>
        <v>0</v>
      </c>
      <c r="J204" s="21">
        <f t="shared" si="59"/>
        <v>0</v>
      </c>
      <c r="K204" s="21">
        <f t="shared" si="60"/>
        <v>0</v>
      </c>
      <c r="T204" s="46">
        <f t="shared" si="61"/>
        <v>0</v>
      </c>
      <c r="U204" s="31">
        <f t="shared" si="52"/>
        <v>659</v>
      </c>
      <c r="V204" s="31">
        <f>IF(T204=0,0,IF(U204=1,1,IF(COUNTIF($T$65:T203,T204)=0,1,0)))</f>
        <v>0</v>
      </c>
      <c r="W204" s="31">
        <f>IF(T204=0,0,SUM($V$65:V204))</f>
        <v>0</v>
      </c>
      <c r="X204" s="31" t="str">
        <f t="shared" si="62"/>
        <v>-</v>
      </c>
      <c r="Y204" s="47"/>
      <c r="Z204" s="29">
        <v>136</v>
      </c>
      <c r="AA204" s="31" t="str">
        <f t="shared" si="53"/>
        <v/>
      </c>
      <c r="AB204" s="31" t="str">
        <f t="shared" si="54"/>
        <v/>
      </c>
      <c r="AC204" s="31" t="str">
        <f t="shared" si="55"/>
        <v/>
      </c>
      <c r="AD204" s="30">
        <f t="shared" si="56"/>
        <v>0</v>
      </c>
    </row>
    <row r="205" spans="1:30" x14ac:dyDescent="0.25">
      <c r="A205" s="3"/>
      <c r="B205" s="5" t="str">
        <f>IFERROR(VLOOKUP($A205,'Lookup tables'!$A$2:$E$247,2,FALSE),"")</f>
        <v/>
      </c>
      <c r="C205" s="27" t="str">
        <f>IFERROR(VLOOKUP(A205,'Lookup tables'!$A$2:$E$247,5,FALSE),"")</f>
        <v/>
      </c>
      <c r="D205" s="5">
        <f>IF(ISNUMBER(VLOOKUP($A205,'Lookup tables'!$A$2:$E$247,4,FALSE)),VLOOKUP($A205,'Lookup tables'!$A$2:$E$247,4,FALSE),0)</f>
        <v>0</v>
      </c>
      <c r="E205" s="4"/>
      <c r="F205" s="7">
        <f t="shared" si="58"/>
        <v>0</v>
      </c>
      <c r="G205" s="87"/>
      <c r="H205" s="2"/>
      <c r="I205" s="21">
        <f t="shared" si="57"/>
        <v>0</v>
      </c>
      <c r="J205" s="21">
        <f t="shared" si="59"/>
        <v>0</v>
      </c>
      <c r="K205" s="21">
        <f t="shared" si="60"/>
        <v>0</v>
      </c>
      <c r="T205" s="46">
        <f t="shared" si="61"/>
        <v>0</v>
      </c>
      <c r="U205" s="31">
        <f t="shared" si="52"/>
        <v>659</v>
      </c>
      <c r="V205" s="31">
        <f>IF(T205=0,0,IF(U205=1,1,IF(COUNTIF($T$65:T204,T205)=0,1,0)))</f>
        <v>0</v>
      </c>
      <c r="W205" s="31">
        <f>IF(T205=0,0,SUM($V$65:V205))</f>
        <v>0</v>
      </c>
      <c r="X205" s="31" t="str">
        <f t="shared" si="62"/>
        <v>-</v>
      </c>
      <c r="Y205" s="47"/>
      <c r="Z205" s="29">
        <v>137</v>
      </c>
      <c r="AA205" s="31" t="str">
        <f t="shared" si="53"/>
        <v/>
      </c>
      <c r="AB205" s="31" t="str">
        <f t="shared" si="54"/>
        <v/>
      </c>
      <c r="AC205" s="31" t="str">
        <f t="shared" si="55"/>
        <v/>
      </c>
      <c r="AD205" s="30">
        <f t="shared" si="56"/>
        <v>0</v>
      </c>
    </row>
    <row r="206" spans="1:30" x14ac:dyDescent="0.25">
      <c r="A206" s="3"/>
      <c r="B206" s="5" t="str">
        <f>IFERROR(VLOOKUP($A206,'Lookup tables'!$A$2:$E$247,2,FALSE),"")</f>
        <v/>
      </c>
      <c r="C206" s="27" t="str">
        <f>IFERROR(VLOOKUP(A206,'Lookup tables'!$A$2:$E$247,5,FALSE),"")</f>
        <v/>
      </c>
      <c r="D206" s="5">
        <f>IF(ISNUMBER(VLOOKUP($A206,'Lookup tables'!$A$2:$E$247,4,FALSE)),VLOOKUP($A206,'Lookup tables'!$A$2:$E$247,4,FALSE),0)</f>
        <v>0</v>
      </c>
      <c r="E206" s="4"/>
      <c r="F206" s="7">
        <f t="shared" si="58"/>
        <v>0</v>
      </c>
      <c r="G206" s="87"/>
      <c r="H206" s="2"/>
      <c r="I206" s="21">
        <f t="shared" si="57"/>
        <v>0</v>
      </c>
      <c r="J206" s="21">
        <f t="shared" si="59"/>
        <v>0</v>
      </c>
      <c r="K206" s="21">
        <f t="shared" si="60"/>
        <v>0</v>
      </c>
      <c r="T206" s="46">
        <f t="shared" si="61"/>
        <v>0</v>
      </c>
      <c r="U206" s="31">
        <f t="shared" si="52"/>
        <v>659</v>
      </c>
      <c r="V206" s="31">
        <f>IF(T206=0,0,IF(U206=1,1,IF(COUNTIF($T$65:T205,T206)=0,1,0)))</f>
        <v>0</v>
      </c>
      <c r="W206" s="31">
        <f>IF(T206=0,0,SUM($V$65:V206))</f>
        <v>0</v>
      </c>
      <c r="X206" s="31" t="str">
        <f t="shared" si="62"/>
        <v>-</v>
      </c>
      <c r="Y206" s="47"/>
      <c r="Z206" s="29">
        <v>138</v>
      </c>
      <c r="AA206" s="31" t="str">
        <f t="shared" si="53"/>
        <v/>
      </c>
      <c r="AB206" s="31" t="str">
        <f t="shared" si="54"/>
        <v/>
      </c>
      <c r="AC206" s="31" t="str">
        <f t="shared" si="55"/>
        <v/>
      </c>
      <c r="AD206" s="30">
        <f t="shared" si="56"/>
        <v>0</v>
      </c>
    </row>
    <row r="207" spans="1:30" x14ac:dyDescent="0.25">
      <c r="A207" s="3"/>
      <c r="B207" s="5" t="str">
        <f>IFERROR(VLOOKUP($A207,'Lookup tables'!$A$2:$E$247,2,FALSE),"")</f>
        <v/>
      </c>
      <c r="C207" s="27" t="str">
        <f>IFERROR(VLOOKUP(A207,'Lookup tables'!$A$2:$E$247,5,FALSE),"")</f>
        <v/>
      </c>
      <c r="D207" s="5">
        <f>IF(ISNUMBER(VLOOKUP($A207,'Lookup tables'!$A$2:$E$247,4,FALSE)),VLOOKUP($A207,'Lookup tables'!$A$2:$E$247,4,FALSE),0)</f>
        <v>0</v>
      </c>
      <c r="E207" s="4"/>
      <c r="F207" s="7">
        <f t="shared" si="58"/>
        <v>0</v>
      </c>
      <c r="G207" s="87"/>
      <c r="H207" s="2"/>
      <c r="I207" s="21">
        <f t="shared" si="57"/>
        <v>0</v>
      </c>
      <c r="J207" s="21">
        <f t="shared" si="59"/>
        <v>0</v>
      </c>
      <c r="K207" s="21">
        <f t="shared" si="60"/>
        <v>0</v>
      </c>
      <c r="T207" s="46">
        <f t="shared" si="61"/>
        <v>0</v>
      </c>
      <c r="U207" s="31">
        <f t="shared" si="52"/>
        <v>659</v>
      </c>
      <c r="V207" s="31">
        <f>IF(T207=0,0,IF(U207=1,1,IF(COUNTIF($T$65:T206,T207)=0,1,0)))</f>
        <v>0</v>
      </c>
      <c r="W207" s="31">
        <f>IF(T207=0,0,SUM($V$65:V207))</f>
        <v>0</v>
      </c>
      <c r="X207" s="31" t="str">
        <f t="shared" si="62"/>
        <v>-</v>
      </c>
      <c r="Y207" s="47"/>
      <c r="Z207" s="29">
        <v>139</v>
      </c>
      <c r="AA207" s="31" t="str">
        <f t="shared" si="53"/>
        <v/>
      </c>
      <c r="AB207" s="31" t="str">
        <f t="shared" si="54"/>
        <v/>
      </c>
      <c r="AC207" s="31" t="str">
        <f t="shared" si="55"/>
        <v/>
      </c>
      <c r="AD207" s="30">
        <f t="shared" si="56"/>
        <v>0</v>
      </c>
    </row>
    <row r="208" spans="1:30" x14ac:dyDescent="0.25">
      <c r="A208" s="3"/>
      <c r="B208" s="5" t="str">
        <f>IFERROR(VLOOKUP($A208,'Lookup tables'!$A$2:$E$247,2,FALSE),"")</f>
        <v/>
      </c>
      <c r="C208" s="27" t="str">
        <f>IFERROR(VLOOKUP(A208,'Lookup tables'!$A$2:$E$247,5,FALSE),"")</f>
        <v/>
      </c>
      <c r="D208" s="5">
        <f>IF(ISNUMBER(VLOOKUP($A208,'Lookup tables'!$A$2:$E$247,4,FALSE)),VLOOKUP($A208,'Lookup tables'!$A$2:$E$247,4,FALSE),0)</f>
        <v>0</v>
      </c>
      <c r="E208" s="4"/>
      <c r="F208" s="7">
        <f t="shared" si="58"/>
        <v>0</v>
      </c>
      <c r="G208" s="87"/>
      <c r="H208" s="2"/>
      <c r="I208" s="21">
        <f t="shared" si="57"/>
        <v>0</v>
      </c>
      <c r="J208" s="21">
        <f t="shared" si="59"/>
        <v>0</v>
      </c>
      <c r="K208" s="21">
        <f t="shared" si="60"/>
        <v>0</v>
      </c>
      <c r="T208" s="46">
        <f t="shared" si="61"/>
        <v>0</v>
      </c>
      <c r="U208" s="31">
        <f t="shared" si="52"/>
        <v>659</v>
      </c>
      <c r="V208" s="31">
        <f>IF(T208=0,0,IF(U208=1,1,IF(COUNTIF($T$65:T207,T208)=0,1,0)))</f>
        <v>0</v>
      </c>
      <c r="W208" s="31">
        <f>IF(T208=0,0,SUM($V$65:V208))</f>
        <v>0</v>
      </c>
      <c r="X208" s="31" t="str">
        <f t="shared" si="62"/>
        <v>-</v>
      </c>
      <c r="Y208" s="47"/>
      <c r="Z208" s="29">
        <v>140</v>
      </c>
      <c r="AA208" s="31" t="str">
        <f t="shared" si="53"/>
        <v/>
      </c>
      <c r="AB208" s="31" t="str">
        <f t="shared" si="54"/>
        <v/>
      </c>
      <c r="AC208" s="31" t="str">
        <f t="shared" si="55"/>
        <v/>
      </c>
      <c r="AD208" s="30">
        <f t="shared" si="56"/>
        <v>0</v>
      </c>
    </row>
    <row r="209" spans="1:44" x14ac:dyDescent="0.25">
      <c r="A209" s="3"/>
      <c r="B209" s="5" t="str">
        <f>IFERROR(VLOOKUP($A209,'Lookup tables'!$A$2:$E$247,2,FALSE),"")</f>
        <v/>
      </c>
      <c r="C209" s="27" t="str">
        <f>IFERROR(VLOOKUP(A209,'Lookup tables'!$A$2:$E$247,5,FALSE),"")</f>
        <v/>
      </c>
      <c r="D209" s="5">
        <f>IF(ISNUMBER(VLOOKUP($A209,'Lookup tables'!$A$2:$E$247,4,FALSE)),VLOOKUP($A209,'Lookup tables'!$A$2:$E$247,4,FALSE),0)</f>
        <v>0</v>
      </c>
      <c r="E209" s="4"/>
      <c r="F209" s="7">
        <f t="shared" si="58"/>
        <v>0</v>
      </c>
      <c r="G209" s="87"/>
      <c r="H209" s="2"/>
      <c r="I209" s="21">
        <f t="shared" si="57"/>
        <v>0</v>
      </c>
      <c r="J209" s="21">
        <f t="shared" si="59"/>
        <v>0</v>
      </c>
      <c r="K209" s="21">
        <f t="shared" si="60"/>
        <v>0</v>
      </c>
      <c r="T209" s="46">
        <f t="shared" si="61"/>
        <v>0</v>
      </c>
      <c r="U209" s="31">
        <f t="shared" si="52"/>
        <v>659</v>
      </c>
      <c r="V209" s="31">
        <f>IF(T209=0,0,IF(U209=1,1,IF(COUNTIF($T$65:T208,T209)=0,1,0)))</f>
        <v>0</v>
      </c>
      <c r="W209" s="31">
        <f>IF(T209=0,0,SUM($V$65:V209))</f>
        <v>0</v>
      </c>
      <c r="X209" s="31" t="str">
        <f t="shared" si="62"/>
        <v>-</v>
      </c>
      <c r="Y209" s="47"/>
      <c r="Z209" s="29">
        <v>141</v>
      </c>
      <c r="AA209" s="31" t="str">
        <f t="shared" si="53"/>
        <v/>
      </c>
      <c r="AB209" s="31" t="str">
        <f t="shared" si="54"/>
        <v/>
      </c>
      <c r="AC209" s="31" t="str">
        <f t="shared" si="55"/>
        <v/>
      </c>
      <c r="AD209" s="30">
        <f t="shared" si="56"/>
        <v>0</v>
      </c>
    </row>
    <row r="210" spans="1:44" x14ac:dyDescent="0.25">
      <c r="A210" s="3"/>
      <c r="B210" s="5" t="str">
        <f>IFERROR(VLOOKUP($A210,'Lookup tables'!$A$2:$E$247,2,FALSE),"")</f>
        <v/>
      </c>
      <c r="C210" s="27" t="str">
        <f>IFERROR(VLOOKUP(A210,'Lookup tables'!$A$2:$E$247,5,FALSE),"")</f>
        <v/>
      </c>
      <c r="D210" s="5">
        <f>IF(ISNUMBER(VLOOKUP($A210,'Lookup tables'!$A$2:$E$247,4,FALSE)),VLOOKUP($A210,'Lookup tables'!$A$2:$E$247,4,FALSE),0)</f>
        <v>0</v>
      </c>
      <c r="E210" s="4"/>
      <c r="F210" s="7">
        <f t="shared" si="58"/>
        <v>0</v>
      </c>
      <c r="G210" s="87"/>
      <c r="H210" s="2"/>
      <c r="I210" s="21">
        <f t="shared" si="57"/>
        <v>0</v>
      </c>
      <c r="J210" s="21">
        <f t="shared" si="59"/>
        <v>0</v>
      </c>
      <c r="K210" s="21">
        <f t="shared" si="60"/>
        <v>0</v>
      </c>
      <c r="T210" s="46">
        <f t="shared" si="61"/>
        <v>0</v>
      </c>
      <c r="U210" s="31">
        <f t="shared" si="52"/>
        <v>659</v>
      </c>
      <c r="V210" s="31">
        <f>IF(T210=0,0,IF(U210=1,1,IF(COUNTIF($T$65:T209,T210)=0,1,0)))</f>
        <v>0</v>
      </c>
      <c r="W210" s="31">
        <f>IF(T210=0,0,SUM($V$65:V210))</f>
        <v>0</v>
      </c>
      <c r="X210" s="31" t="str">
        <f t="shared" si="62"/>
        <v>-</v>
      </c>
      <c r="Y210" s="47"/>
      <c r="Z210" s="29">
        <v>142</v>
      </c>
      <c r="AA210" s="31" t="str">
        <f t="shared" si="53"/>
        <v/>
      </c>
      <c r="AB210" s="31" t="str">
        <f t="shared" si="54"/>
        <v/>
      </c>
      <c r="AC210" s="31" t="str">
        <f t="shared" si="55"/>
        <v/>
      </c>
      <c r="AD210" s="30">
        <f t="shared" si="56"/>
        <v>0</v>
      </c>
    </row>
    <row r="211" spans="1:44" x14ac:dyDescent="0.25">
      <c r="A211" s="19"/>
      <c r="B211" s="2"/>
      <c r="C211" s="2"/>
      <c r="D211" s="2"/>
      <c r="E211" s="2"/>
      <c r="F211" s="2"/>
      <c r="G211" s="87"/>
      <c r="H211" s="2"/>
      <c r="I211" s="2"/>
      <c r="J211" s="2"/>
      <c r="K211" s="2"/>
      <c r="T211" s="46">
        <f t="shared" si="61"/>
        <v>0</v>
      </c>
      <c r="U211" s="31">
        <f t="shared" si="52"/>
        <v>659</v>
      </c>
      <c r="V211" s="31">
        <f>IF(T211=0,0,IF(U211=1,1,IF(COUNTIF($T$65:T210,T211)=0,1,0)))</f>
        <v>0</v>
      </c>
      <c r="W211" s="31">
        <f>IF(T211=0,0,SUM($V$65:V211))</f>
        <v>0</v>
      </c>
      <c r="X211" s="31" t="str">
        <f t="shared" si="62"/>
        <v>-</v>
      </c>
      <c r="Y211" s="47"/>
      <c r="Z211" s="29">
        <v>143</v>
      </c>
      <c r="AA211" s="31" t="str">
        <f t="shared" si="53"/>
        <v/>
      </c>
      <c r="AB211" s="31" t="str">
        <f t="shared" si="54"/>
        <v/>
      </c>
      <c r="AC211" s="31" t="str">
        <f t="shared" si="55"/>
        <v/>
      </c>
      <c r="AD211" s="30">
        <f t="shared" si="56"/>
        <v>0</v>
      </c>
    </row>
    <row r="212" spans="1:44" ht="20.25" x14ac:dyDescent="0.35">
      <c r="A212" s="24" t="s">
        <v>41</v>
      </c>
      <c r="B212" s="2"/>
      <c r="C212" s="2"/>
      <c r="D212" s="2"/>
      <c r="E212" s="2"/>
      <c r="F212" s="2"/>
      <c r="G212" s="87"/>
      <c r="H212" s="2"/>
      <c r="I212" s="2"/>
      <c r="J212" s="2"/>
      <c r="K212" s="2"/>
      <c r="T212" s="46">
        <f t="shared" si="61"/>
        <v>0</v>
      </c>
      <c r="U212" s="31">
        <f t="shared" si="52"/>
        <v>659</v>
      </c>
      <c r="V212" s="31">
        <f>IF(T212=0,0,IF(U212=1,1,IF(COUNTIF($T$65:T211,T212)=0,1,0)))</f>
        <v>0</v>
      </c>
      <c r="W212" s="31">
        <f>IF(T212=0,0,SUM($V$65:V212))</f>
        <v>0</v>
      </c>
      <c r="X212" s="31" t="str">
        <f t="shared" si="62"/>
        <v>-</v>
      </c>
      <c r="Y212" s="47"/>
      <c r="Z212" s="29">
        <v>144</v>
      </c>
      <c r="AA212" s="31" t="str">
        <f t="shared" si="53"/>
        <v/>
      </c>
      <c r="AB212" s="31" t="str">
        <f t="shared" si="54"/>
        <v/>
      </c>
      <c r="AC212" s="31" t="str">
        <f t="shared" si="55"/>
        <v/>
      </c>
      <c r="AD212" s="30">
        <f t="shared" si="56"/>
        <v>0</v>
      </c>
    </row>
    <row r="213" spans="1:44" ht="63" customHeight="1" x14ac:dyDescent="0.25">
      <c r="A213" s="136" t="s">
        <v>42</v>
      </c>
      <c r="B213" s="141"/>
      <c r="C213" s="141"/>
      <c r="D213" s="141"/>
      <c r="E213" s="141"/>
      <c r="F213" s="137"/>
      <c r="G213" s="87"/>
      <c r="H213" s="2"/>
      <c r="I213" s="2"/>
      <c r="J213" s="2"/>
      <c r="K213" s="2"/>
      <c r="T213" s="46">
        <f t="shared" si="61"/>
        <v>0</v>
      </c>
      <c r="U213" s="31">
        <f t="shared" si="52"/>
        <v>659</v>
      </c>
      <c r="V213" s="31">
        <f>IF(T213=0,0,IF(U213=1,1,IF(COUNTIF($T$65:T212,T213)=0,1,0)))</f>
        <v>0</v>
      </c>
      <c r="W213" s="31">
        <f>IF(T213=0,0,SUM($V$65:V213))</f>
        <v>0</v>
      </c>
      <c r="X213" s="31" t="str">
        <f t="shared" si="62"/>
        <v>-</v>
      </c>
      <c r="Y213" s="47"/>
      <c r="Z213" s="29">
        <v>145</v>
      </c>
      <c r="AA213" s="31" t="str">
        <f t="shared" si="53"/>
        <v/>
      </c>
      <c r="AB213" s="31" t="str">
        <f t="shared" si="54"/>
        <v/>
      </c>
      <c r="AC213" s="31" t="str">
        <f t="shared" si="55"/>
        <v/>
      </c>
      <c r="AD213" s="30">
        <f t="shared" si="56"/>
        <v>0</v>
      </c>
    </row>
    <row r="214" spans="1:44" ht="48" x14ac:dyDescent="0.25">
      <c r="A214" s="17" t="s">
        <v>34</v>
      </c>
      <c r="B214" s="6" t="s">
        <v>35</v>
      </c>
      <c r="C214" s="6" t="s">
        <v>18</v>
      </c>
      <c r="D214" s="6" t="s">
        <v>36</v>
      </c>
      <c r="E214" s="10" t="s">
        <v>37</v>
      </c>
      <c r="F214" s="10" t="s">
        <v>38</v>
      </c>
      <c r="G214" s="87"/>
      <c r="H214" s="2"/>
      <c r="I214" s="2"/>
      <c r="J214" s="2"/>
      <c r="K214" s="2"/>
      <c r="M214" s="35"/>
      <c r="N214" s="35"/>
      <c r="O214" s="35"/>
      <c r="P214" s="35"/>
      <c r="Q214" s="35"/>
      <c r="R214" s="35"/>
      <c r="T214" s="46">
        <f t="shared" si="61"/>
        <v>0</v>
      </c>
      <c r="U214" s="31">
        <f t="shared" si="52"/>
        <v>659</v>
      </c>
      <c r="V214" s="31">
        <f>IF(T214=0,0,IF(U214=1,1,IF(COUNTIF($T$65:T213,T214)=0,1,0)))</f>
        <v>0</v>
      </c>
      <c r="W214" s="31">
        <f>IF(T214=0,0,SUM($V$65:V214))</f>
        <v>0</v>
      </c>
      <c r="X214" s="31" t="str">
        <f t="shared" si="62"/>
        <v>-</v>
      </c>
      <c r="Y214" s="47"/>
      <c r="Z214" s="29">
        <v>146</v>
      </c>
      <c r="AA214" s="31" t="str">
        <f t="shared" si="53"/>
        <v/>
      </c>
      <c r="AB214" s="31" t="str">
        <f t="shared" si="54"/>
        <v/>
      </c>
      <c r="AC214" s="31" t="str">
        <f t="shared" si="55"/>
        <v/>
      </c>
      <c r="AD214" s="30">
        <f t="shared" si="56"/>
        <v>0</v>
      </c>
    </row>
    <row r="215" spans="1:44" x14ac:dyDescent="0.25">
      <c r="A215" s="3"/>
      <c r="B215" s="4"/>
      <c r="C215" s="77"/>
      <c r="D215" s="5">
        <f>IF(ISNUMBER(VLOOKUP(AR215,'Lookup tables'!$I$2:$J$15,2,FALSE)),VLOOKUP(AR215,'Lookup tables'!$I$2:$J$15,2,FALSE),0)</f>
        <v>0</v>
      </c>
      <c r="E215" s="4"/>
      <c r="F215" s="7">
        <f>D215*E215</f>
        <v>0</v>
      </c>
      <c r="G215" s="87" t="str">
        <f t="shared" ref="G215:G234" si="63">IF(S215=FALSE,$R$61,"")</f>
        <v/>
      </c>
      <c r="H215" s="2"/>
      <c r="I215" s="2"/>
      <c r="J215" s="2"/>
      <c r="K215" s="2"/>
      <c r="M215" s="36">
        <f t="shared" ref="M215:R215" si="64">A215</f>
        <v>0</v>
      </c>
      <c r="N215" s="36">
        <f t="shared" si="64"/>
        <v>0</v>
      </c>
      <c r="O215" s="36">
        <f t="shared" si="64"/>
        <v>0</v>
      </c>
      <c r="P215" s="36">
        <f t="shared" si="64"/>
        <v>0</v>
      </c>
      <c r="Q215" s="36">
        <f t="shared" si="64"/>
        <v>0</v>
      </c>
      <c r="R215" s="45">
        <f t="shared" si="64"/>
        <v>0</v>
      </c>
      <c r="S215" s="83" t="str">
        <f t="shared" ref="S215:S234" si="65">IF(ISBLANK(C215),"BLANK",SUMPRODUCT(--($M$65:$M$759=M215),--($N$65:$N$759=B215),--($O$65:$O$759=O215))=COUNTIF($M$65:$M$759,M215))</f>
        <v>BLANK</v>
      </c>
      <c r="T215" s="46">
        <f t="shared" si="61"/>
        <v>0</v>
      </c>
      <c r="U215" s="31">
        <f t="shared" si="52"/>
        <v>659</v>
      </c>
      <c r="V215" s="31">
        <f>IF(T215=0,0,IF(U215=1,1,IF(COUNTIF($T$65:T214,T215)=0,1,0)))</f>
        <v>0</v>
      </c>
      <c r="W215" s="31">
        <f>IF(T215=0,0,SUM($V$65:V215))</f>
        <v>0</v>
      </c>
      <c r="X215" s="31" t="str">
        <f t="shared" si="62"/>
        <v>-</v>
      </c>
      <c r="Y215" s="47"/>
      <c r="Z215" s="29">
        <v>147</v>
      </c>
      <c r="AA215" s="31" t="str">
        <f t="shared" si="53"/>
        <v/>
      </c>
      <c r="AB215" s="31" t="str">
        <f t="shared" si="54"/>
        <v/>
      </c>
      <c r="AC215" s="31" t="str">
        <f t="shared" si="55"/>
        <v/>
      </c>
      <c r="AD215" s="30">
        <f t="shared" si="56"/>
        <v>0</v>
      </c>
      <c r="AR215" s="1">
        <f>IF($C215='Lookup tables'!$G$13,'Lookup tables'!$I$13,IF($C215='Lookup tables'!$G$14,'Lookup tables'!$I$14,$C215))</f>
        <v>0</v>
      </c>
    </row>
    <row r="216" spans="1:44" x14ac:dyDescent="0.25">
      <c r="A216" s="3"/>
      <c r="B216" s="4"/>
      <c r="C216" s="77"/>
      <c r="D216" s="5">
        <f>IF(ISNUMBER(VLOOKUP(AR216,'Lookup tables'!$I$2:$J$15,2,FALSE)),VLOOKUP(AR216,'Lookup tables'!$I$2:$J$15,2,FALSE),0)</f>
        <v>0</v>
      </c>
      <c r="E216" s="4"/>
      <c r="F216" s="7">
        <f t="shared" ref="F216:F234" si="66">D216*E216</f>
        <v>0</v>
      </c>
      <c r="G216" s="87" t="str">
        <f t="shared" si="63"/>
        <v/>
      </c>
      <c r="H216" s="2"/>
      <c r="I216" s="2"/>
      <c r="J216" s="2"/>
      <c r="K216" s="2"/>
      <c r="M216" s="36">
        <f t="shared" ref="M216:M234" si="67">A216</f>
        <v>0</v>
      </c>
      <c r="N216" s="36">
        <f t="shared" ref="N216:N234" si="68">B216</f>
        <v>0</v>
      </c>
      <c r="O216" s="36">
        <f t="shared" ref="O216:O234" si="69">C216</f>
        <v>0</v>
      </c>
      <c r="P216" s="36">
        <f t="shared" ref="P216:P234" si="70">D216</f>
        <v>0</v>
      </c>
      <c r="Q216" s="36">
        <f t="shared" ref="Q216:Q234" si="71">E216</f>
        <v>0</v>
      </c>
      <c r="R216" s="45">
        <f t="shared" ref="R216:R234" si="72">F216</f>
        <v>0</v>
      </c>
      <c r="S216" s="83" t="str">
        <f t="shared" si="65"/>
        <v>BLANK</v>
      </c>
      <c r="T216" s="46">
        <f t="shared" si="61"/>
        <v>0</v>
      </c>
      <c r="U216" s="31">
        <f t="shared" si="52"/>
        <v>659</v>
      </c>
      <c r="V216" s="31">
        <f>IF(T216=0,0,IF(U216=1,1,IF(COUNTIF($T$65:T215,T216)=0,1,0)))</f>
        <v>0</v>
      </c>
      <c r="W216" s="31">
        <f>IF(T216=0,0,SUM($V$65:V216))</f>
        <v>0</v>
      </c>
      <c r="X216" s="31" t="str">
        <f t="shared" si="62"/>
        <v>-</v>
      </c>
      <c r="Y216" s="47"/>
      <c r="Z216" s="29">
        <v>148</v>
      </c>
      <c r="AA216" s="31" t="str">
        <f t="shared" si="53"/>
        <v/>
      </c>
      <c r="AB216" s="31" t="str">
        <f t="shared" si="54"/>
        <v/>
      </c>
      <c r="AC216" s="31" t="str">
        <f t="shared" si="55"/>
        <v/>
      </c>
      <c r="AD216" s="30">
        <f t="shared" si="56"/>
        <v>0</v>
      </c>
      <c r="AR216" s="1">
        <f>IF($C216='Lookup tables'!$G$13,'Lookup tables'!$I$13,IF($C216='Lookup tables'!$G$14,'Lookup tables'!$I$14,$C216))</f>
        <v>0</v>
      </c>
    </row>
    <row r="217" spans="1:44" x14ac:dyDescent="0.25">
      <c r="A217" s="3"/>
      <c r="B217" s="4"/>
      <c r="C217" s="77"/>
      <c r="D217" s="5">
        <f>IF(ISNUMBER(VLOOKUP(AR217,'Lookup tables'!$I$2:$J$15,2,FALSE)),VLOOKUP(AR217,'Lookup tables'!$I$2:$J$15,2,FALSE),0)</f>
        <v>0</v>
      </c>
      <c r="E217" s="4"/>
      <c r="F217" s="7">
        <f t="shared" si="66"/>
        <v>0</v>
      </c>
      <c r="G217" s="87" t="str">
        <f t="shared" si="63"/>
        <v/>
      </c>
      <c r="H217" s="2"/>
      <c r="I217" s="2"/>
      <c r="J217" s="2"/>
      <c r="K217" s="2"/>
      <c r="M217" s="36">
        <f t="shared" si="67"/>
        <v>0</v>
      </c>
      <c r="N217" s="36">
        <f t="shared" si="68"/>
        <v>0</v>
      </c>
      <c r="O217" s="36">
        <f t="shared" si="69"/>
        <v>0</v>
      </c>
      <c r="P217" s="36">
        <f t="shared" si="70"/>
        <v>0</v>
      </c>
      <c r="Q217" s="36">
        <f t="shared" si="71"/>
        <v>0</v>
      </c>
      <c r="R217" s="45">
        <f t="shared" si="72"/>
        <v>0</v>
      </c>
      <c r="S217" s="83" t="str">
        <f t="shared" si="65"/>
        <v>BLANK</v>
      </c>
      <c r="T217" s="46">
        <f t="shared" si="61"/>
        <v>0</v>
      </c>
      <c r="U217" s="31">
        <f t="shared" ref="U217:U248" si="73">COUNTIF($T$65:$T$759,T217)</f>
        <v>659</v>
      </c>
      <c r="V217" s="31">
        <f>IF(T217=0,0,IF(U217=1,1,IF(COUNTIF($T$65:T216,T217)=0,1,0)))</f>
        <v>0</v>
      </c>
      <c r="W217" s="31">
        <f>IF(T217=0,0,SUM($V$65:V217))</f>
        <v>0</v>
      </c>
      <c r="X217" s="31" t="str">
        <f t="shared" si="62"/>
        <v>-</v>
      </c>
      <c r="Y217" s="47"/>
      <c r="Z217" s="29">
        <v>149</v>
      </c>
      <c r="AA217" s="31" t="str">
        <f t="shared" ref="AA217:AA248" si="74">IF(ISNA(VLOOKUP(Z217,$W$65:$X$759,2,0)),"",VLOOKUP(Z217,$W$65:$X$759,2,0))</f>
        <v/>
      </c>
      <c r="AB217" s="31" t="str">
        <f t="shared" ref="AB217:AB248" si="75">IF(ISNA(INDEX($N$65:$N$759,MATCH(AA217,$M$65:$M$759,0))),"",INDEX($N$65:$N$759,MATCH(AA217,$M$65:$M$759,0)))</f>
        <v/>
      </c>
      <c r="AC217" s="31" t="str">
        <f t="shared" ref="AC217:AC248" si="76">IF(ISNA(INDEX($O$65:$O$759,MATCH(AA217,$M$65:$M$759,0))),"",INDEX($O$65:$O$759,MATCH(AA217,$M$65:$M$759,0)))</f>
        <v/>
      </c>
      <c r="AD217" s="30">
        <f t="shared" ref="AD217:AD248" si="77">SUMIF($M$65:$M$759,AA217,$R$65:$R$759)</f>
        <v>0</v>
      </c>
      <c r="AR217" s="1">
        <f>IF($C217='Lookup tables'!$G$13,'Lookup tables'!$I$13,IF($C217='Lookup tables'!$G$14,'Lookup tables'!$I$14,$C217))</f>
        <v>0</v>
      </c>
    </row>
    <row r="218" spans="1:44" x14ac:dyDescent="0.25">
      <c r="A218" s="3"/>
      <c r="B218" s="4"/>
      <c r="C218" s="77"/>
      <c r="D218" s="5">
        <f>IF(ISNUMBER(VLOOKUP(AR218,'Lookup tables'!$I$2:$J$15,2,FALSE)),VLOOKUP(AR218,'Lookup tables'!$I$2:$J$15,2,FALSE),0)</f>
        <v>0</v>
      </c>
      <c r="E218" s="4"/>
      <c r="F218" s="7">
        <f t="shared" si="66"/>
        <v>0</v>
      </c>
      <c r="G218" s="87" t="str">
        <f t="shared" si="63"/>
        <v/>
      </c>
      <c r="H218" s="2"/>
      <c r="I218" s="2"/>
      <c r="J218" s="2"/>
      <c r="K218" s="2"/>
      <c r="M218" s="36">
        <f t="shared" si="67"/>
        <v>0</v>
      </c>
      <c r="N218" s="36">
        <f t="shared" si="68"/>
        <v>0</v>
      </c>
      <c r="O218" s="36">
        <f t="shared" si="69"/>
        <v>0</v>
      </c>
      <c r="P218" s="36">
        <f t="shared" si="70"/>
        <v>0</v>
      </c>
      <c r="Q218" s="36">
        <f t="shared" si="71"/>
        <v>0</v>
      </c>
      <c r="R218" s="45">
        <f t="shared" si="72"/>
        <v>0</v>
      </c>
      <c r="S218" s="83" t="str">
        <f t="shared" si="65"/>
        <v>BLANK</v>
      </c>
      <c r="T218" s="46">
        <f t="shared" si="61"/>
        <v>0</v>
      </c>
      <c r="U218" s="31">
        <f t="shared" si="73"/>
        <v>659</v>
      </c>
      <c r="V218" s="31">
        <f>IF(T218=0,0,IF(U218=1,1,IF(COUNTIF($T$65:T217,T218)=0,1,0)))</f>
        <v>0</v>
      </c>
      <c r="W218" s="31">
        <f>IF(T218=0,0,SUM($V$65:V218))</f>
        <v>0</v>
      </c>
      <c r="X218" s="31" t="str">
        <f t="shared" si="62"/>
        <v>-</v>
      </c>
      <c r="Y218" s="47"/>
      <c r="Z218" s="29">
        <v>150</v>
      </c>
      <c r="AA218" s="31" t="str">
        <f t="shared" si="74"/>
        <v/>
      </c>
      <c r="AB218" s="31" t="str">
        <f t="shared" si="75"/>
        <v/>
      </c>
      <c r="AC218" s="31" t="str">
        <f t="shared" si="76"/>
        <v/>
      </c>
      <c r="AD218" s="30">
        <f t="shared" si="77"/>
        <v>0</v>
      </c>
      <c r="AR218" s="1">
        <f>IF($C218='Lookup tables'!$G$13,'Lookup tables'!$I$13,IF($C218='Lookup tables'!$G$14,'Lookup tables'!$I$14,$C218))</f>
        <v>0</v>
      </c>
    </row>
    <row r="219" spans="1:44" x14ac:dyDescent="0.25">
      <c r="A219" s="3"/>
      <c r="B219" s="4"/>
      <c r="C219" s="77"/>
      <c r="D219" s="5">
        <f>IF(ISNUMBER(VLOOKUP(AR219,'Lookup tables'!$I$2:$J$15,2,FALSE)),VLOOKUP(AR219,'Lookup tables'!$I$2:$J$15,2,FALSE),0)</f>
        <v>0</v>
      </c>
      <c r="E219" s="4"/>
      <c r="F219" s="7">
        <f t="shared" si="66"/>
        <v>0</v>
      </c>
      <c r="G219" s="87" t="str">
        <f t="shared" si="63"/>
        <v/>
      </c>
      <c r="H219" s="2"/>
      <c r="I219" s="2"/>
      <c r="J219" s="2"/>
      <c r="K219" s="2"/>
      <c r="M219" s="36">
        <f t="shared" si="67"/>
        <v>0</v>
      </c>
      <c r="N219" s="36">
        <f t="shared" si="68"/>
        <v>0</v>
      </c>
      <c r="O219" s="36">
        <f t="shared" si="69"/>
        <v>0</v>
      </c>
      <c r="P219" s="36">
        <f t="shared" si="70"/>
        <v>0</v>
      </c>
      <c r="Q219" s="36">
        <f t="shared" si="71"/>
        <v>0</v>
      </c>
      <c r="R219" s="45">
        <f t="shared" si="72"/>
        <v>0</v>
      </c>
      <c r="S219" s="83" t="str">
        <f t="shared" si="65"/>
        <v>BLANK</v>
      </c>
      <c r="T219" s="46">
        <f t="shared" si="61"/>
        <v>0</v>
      </c>
      <c r="U219" s="31">
        <f t="shared" si="73"/>
        <v>659</v>
      </c>
      <c r="V219" s="31">
        <f>IF(T219=0,0,IF(U219=1,1,IF(COUNTIF($T$65:T218,T219)=0,1,0)))</f>
        <v>0</v>
      </c>
      <c r="W219" s="31">
        <f>IF(T219=0,0,SUM($V$65:V219))</f>
        <v>0</v>
      </c>
      <c r="X219" s="31" t="str">
        <f t="shared" si="62"/>
        <v>-</v>
      </c>
      <c r="Y219" s="47"/>
      <c r="Z219" s="29">
        <v>151</v>
      </c>
      <c r="AA219" s="31" t="str">
        <f t="shared" si="74"/>
        <v/>
      </c>
      <c r="AB219" s="31" t="str">
        <f t="shared" si="75"/>
        <v/>
      </c>
      <c r="AC219" s="31" t="str">
        <f t="shared" si="76"/>
        <v/>
      </c>
      <c r="AD219" s="30">
        <f t="shared" si="77"/>
        <v>0</v>
      </c>
      <c r="AR219" s="1">
        <f>IF($C219='Lookup tables'!$G$13,'Lookup tables'!$I$13,IF($C219='Lookup tables'!$G$14,'Lookup tables'!$I$14,$C219))</f>
        <v>0</v>
      </c>
    </row>
    <row r="220" spans="1:44" x14ac:dyDescent="0.25">
      <c r="A220" s="3"/>
      <c r="B220" s="4"/>
      <c r="C220" s="77"/>
      <c r="D220" s="5">
        <f>IF(ISNUMBER(VLOOKUP(AR220,'Lookup tables'!$I$2:$J$15,2,FALSE)),VLOOKUP(AR220,'Lookup tables'!$I$2:$J$15,2,FALSE),0)</f>
        <v>0</v>
      </c>
      <c r="E220" s="4"/>
      <c r="F220" s="7">
        <f t="shared" si="66"/>
        <v>0</v>
      </c>
      <c r="G220" s="87" t="str">
        <f t="shared" si="63"/>
        <v/>
      </c>
      <c r="H220" s="2"/>
      <c r="I220" s="2"/>
      <c r="J220" s="2"/>
      <c r="K220" s="2"/>
      <c r="M220" s="36">
        <f t="shared" si="67"/>
        <v>0</v>
      </c>
      <c r="N220" s="36">
        <f t="shared" si="68"/>
        <v>0</v>
      </c>
      <c r="O220" s="36">
        <f t="shared" si="69"/>
        <v>0</v>
      </c>
      <c r="P220" s="36">
        <f t="shared" si="70"/>
        <v>0</v>
      </c>
      <c r="Q220" s="36">
        <f t="shared" si="71"/>
        <v>0</v>
      </c>
      <c r="R220" s="45">
        <f t="shared" si="72"/>
        <v>0</v>
      </c>
      <c r="S220" s="83" t="str">
        <f t="shared" si="65"/>
        <v>BLANK</v>
      </c>
      <c r="T220" s="46">
        <f t="shared" si="61"/>
        <v>0</v>
      </c>
      <c r="U220" s="31">
        <f t="shared" si="73"/>
        <v>659</v>
      </c>
      <c r="V220" s="31">
        <f>IF(T220=0,0,IF(U220=1,1,IF(COUNTIF($T$65:T219,T220)=0,1,0)))</f>
        <v>0</v>
      </c>
      <c r="W220" s="31">
        <f>IF(T220=0,0,SUM($V$65:V220))</f>
        <v>0</v>
      </c>
      <c r="X220" s="31" t="str">
        <f t="shared" si="62"/>
        <v>-</v>
      </c>
      <c r="Y220" s="47"/>
      <c r="Z220" s="29">
        <v>152</v>
      </c>
      <c r="AA220" s="31" t="str">
        <f t="shared" si="74"/>
        <v/>
      </c>
      <c r="AB220" s="31" t="str">
        <f t="shared" si="75"/>
        <v/>
      </c>
      <c r="AC220" s="31" t="str">
        <f t="shared" si="76"/>
        <v/>
      </c>
      <c r="AD220" s="30">
        <f t="shared" si="77"/>
        <v>0</v>
      </c>
      <c r="AR220" s="1">
        <f>IF($C220='Lookup tables'!$G$13,'Lookup tables'!$I$13,IF($C220='Lookup tables'!$G$14,'Lookup tables'!$I$14,$C220))</f>
        <v>0</v>
      </c>
    </row>
    <row r="221" spans="1:44" x14ac:dyDescent="0.25">
      <c r="A221" s="3"/>
      <c r="B221" s="4"/>
      <c r="C221" s="77"/>
      <c r="D221" s="5">
        <f>IF(ISNUMBER(VLOOKUP(AR221,'Lookup tables'!$I$2:$J$15,2,FALSE)),VLOOKUP(AR221,'Lookup tables'!$I$2:$J$15,2,FALSE),0)</f>
        <v>0</v>
      </c>
      <c r="E221" s="4"/>
      <c r="F221" s="7">
        <f t="shared" si="66"/>
        <v>0</v>
      </c>
      <c r="G221" s="87" t="str">
        <f t="shared" si="63"/>
        <v/>
      </c>
      <c r="H221" s="2"/>
      <c r="I221" s="2"/>
      <c r="J221" s="2"/>
      <c r="K221" s="2"/>
      <c r="M221" s="36">
        <f t="shared" si="67"/>
        <v>0</v>
      </c>
      <c r="N221" s="36">
        <f t="shared" si="68"/>
        <v>0</v>
      </c>
      <c r="O221" s="36">
        <f t="shared" si="69"/>
        <v>0</v>
      </c>
      <c r="P221" s="36">
        <f t="shared" si="70"/>
        <v>0</v>
      </c>
      <c r="Q221" s="36">
        <f t="shared" si="71"/>
        <v>0</v>
      </c>
      <c r="R221" s="45">
        <f t="shared" si="72"/>
        <v>0</v>
      </c>
      <c r="S221" s="83" t="str">
        <f t="shared" si="65"/>
        <v>BLANK</v>
      </c>
      <c r="T221" s="46">
        <f t="shared" si="61"/>
        <v>0</v>
      </c>
      <c r="U221" s="31">
        <f t="shared" si="73"/>
        <v>659</v>
      </c>
      <c r="V221" s="31">
        <f>IF(T221=0,0,IF(U221=1,1,IF(COUNTIF($T$65:T220,T221)=0,1,0)))</f>
        <v>0</v>
      </c>
      <c r="W221" s="31">
        <f>IF(T221=0,0,SUM($V$65:V221))</f>
        <v>0</v>
      </c>
      <c r="X221" s="31" t="str">
        <f t="shared" si="62"/>
        <v>-</v>
      </c>
      <c r="Y221" s="47"/>
      <c r="Z221" s="29">
        <v>153</v>
      </c>
      <c r="AA221" s="31" t="str">
        <f t="shared" si="74"/>
        <v/>
      </c>
      <c r="AB221" s="31" t="str">
        <f t="shared" si="75"/>
        <v/>
      </c>
      <c r="AC221" s="31" t="str">
        <f t="shared" si="76"/>
        <v/>
      </c>
      <c r="AD221" s="30">
        <f t="shared" si="77"/>
        <v>0</v>
      </c>
      <c r="AR221" s="1">
        <f>IF($C221='Lookup tables'!$G$13,'Lookup tables'!$I$13,IF($C221='Lookup tables'!$G$14,'Lookup tables'!$I$14,$C221))</f>
        <v>0</v>
      </c>
    </row>
    <row r="222" spans="1:44" x14ac:dyDescent="0.25">
      <c r="A222" s="3"/>
      <c r="B222" s="4"/>
      <c r="C222" s="77"/>
      <c r="D222" s="5">
        <f>IF(ISNUMBER(VLOOKUP(AR222,'Lookup tables'!$I$2:$J$15,2,FALSE)),VLOOKUP(AR222,'Lookup tables'!$I$2:$J$15,2,FALSE),0)</f>
        <v>0</v>
      </c>
      <c r="E222" s="4"/>
      <c r="F222" s="7">
        <f t="shared" si="66"/>
        <v>0</v>
      </c>
      <c r="G222" s="87" t="str">
        <f t="shared" si="63"/>
        <v/>
      </c>
      <c r="H222" s="2"/>
      <c r="I222" s="2"/>
      <c r="J222" s="2"/>
      <c r="K222" s="2"/>
      <c r="M222" s="36">
        <f t="shared" si="67"/>
        <v>0</v>
      </c>
      <c r="N222" s="36">
        <f t="shared" si="68"/>
        <v>0</v>
      </c>
      <c r="O222" s="36">
        <f t="shared" si="69"/>
        <v>0</v>
      </c>
      <c r="P222" s="36">
        <f t="shared" si="70"/>
        <v>0</v>
      </c>
      <c r="Q222" s="36">
        <f t="shared" si="71"/>
        <v>0</v>
      </c>
      <c r="R222" s="45">
        <f t="shared" si="72"/>
        <v>0</v>
      </c>
      <c r="S222" s="83" t="str">
        <f t="shared" si="65"/>
        <v>BLANK</v>
      </c>
      <c r="T222" s="46">
        <f t="shared" si="61"/>
        <v>0</v>
      </c>
      <c r="U222" s="31">
        <f t="shared" si="73"/>
        <v>659</v>
      </c>
      <c r="V222" s="31">
        <f>IF(T222=0,0,IF(U222=1,1,IF(COUNTIF($T$65:T221,T222)=0,1,0)))</f>
        <v>0</v>
      </c>
      <c r="W222" s="31">
        <f>IF(T222=0,0,SUM($V$65:V222))</f>
        <v>0</v>
      </c>
      <c r="X222" s="31" t="str">
        <f t="shared" si="62"/>
        <v>-</v>
      </c>
      <c r="Y222" s="47"/>
      <c r="Z222" s="29">
        <v>154</v>
      </c>
      <c r="AA222" s="31" t="str">
        <f t="shared" si="74"/>
        <v/>
      </c>
      <c r="AB222" s="31" t="str">
        <f t="shared" si="75"/>
        <v/>
      </c>
      <c r="AC222" s="31" t="str">
        <f t="shared" si="76"/>
        <v/>
      </c>
      <c r="AD222" s="30">
        <f t="shared" si="77"/>
        <v>0</v>
      </c>
      <c r="AR222" s="1">
        <f>IF($C222='Lookup tables'!$G$13,'Lookup tables'!$I$13,IF($C222='Lookup tables'!$G$14,'Lookup tables'!$I$14,$C222))</f>
        <v>0</v>
      </c>
    </row>
    <row r="223" spans="1:44" x14ac:dyDescent="0.25">
      <c r="A223" s="3"/>
      <c r="B223" s="4"/>
      <c r="C223" s="77"/>
      <c r="D223" s="5">
        <f>IF(ISNUMBER(VLOOKUP(AR223,'Lookup tables'!$I$2:$J$15,2,FALSE)),VLOOKUP(AR223,'Lookup tables'!$I$2:$J$15,2,FALSE),0)</f>
        <v>0</v>
      </c>
      <c r="E223" s="4"/>
      <c r="F223" s="7">
        <f t="shared" si="66"/>
        <v>0</v>
      </c>
      <c r="G223" s="87" t="str">
        <f t="shared" si="63"/>
        <v/>
      </c>
      <c r="H223" s="2"/>
      <c r="I223" s="2"/>
      <c r="J223" s="2"/>
      <c r="K223" s="2"/>
      <c r="M223" s="36">
        <f t="shared" si="67"/>
        <v>0</v>
      </c>
      <c r="N223" s="36">
        <f t="shared" si="68"/>
        <v>0</v>
      </c>
      <c r="O223" s="36">
        <f t="shared" si="69"/>
        <v>0</v>
      </c>
      <c r="P223" s="36">
        <f t="shared" si="70"/>
        <v>0</v>
      </c>
      <c r="Q223" s="36">
        <f t="shared" si="71"/>
        <v>0</v>
      </c>
      <c r="R223" s="45">
        <f t="shared" si="72"/>
        <v>0</v>
      </c>
      <c r="S223" s="83" t="str">
        <f t="shared" si="65"/>
        <v>BLANK</v>
      </c>
      <c r="T223" s="46">
        <f t="shared" si="61"/>
        <v>0</v>
      </c>
      <c r="U223" s="31">
        <f t="shared" si="73"/>
        <v>659</v>
      </c>
      <c r="V223" s="31">
        <f>IF(T223=0,0,IF(U223=1,1,IF(COUNTIF($T$65:T222,T223)=0,1,0)))</f>
        <v>0</v>
      </c>
      <c r="W223" s="31">
        <f>IF(T223=0,0,SUM($V$65:V223))</f>
        <v>0</v>
      </c>
      <c r="X223" s="31" t="str">
        <f t="shared" si="62"/>
        <v>-</v>
      </c>
      <c r="Y223" s="47"/>
      <c r="Z223" s="29">
        <v>155</v>
      </c>
      <c r="AA223" s="31" t="str">
        <f t="shared" si="74"/>
        <v/>
      </c>
      <c r="AB223" s="31" t="str">
        <f t="shared" si="75"/>
        <v/>
      </c>
      <c r="AC223" s="31" t="str">
        <f t="shared" si="76"/>
        <v/>
      </c>
      <c r="AD223" s="30">
        <f t="shared" si="77"/>
        <v>0</v>
      </c>
      <c r="AR223" s="1">
        <f>IF($C223='Lookup tables'!$G$13,'Lookup tables'!$I$13,IF($C223='Lookup tables'!$G$14,'Lookup tables'!$I$14,$C223))</f>
        <v>0</v>
      </c>
    </row>
    <row r="224" spans="1:44" x14ac:dyDescent="0.25">
      <c r="A224" s="3"/>
      <c r="B224" s="4"/>
      <c r="C224" s="77"/>
      <c r="D224" s="5">
        <f>IF(ISNUMBER(VLOOKUP(AR224,'Lookup tables'!$I$2:$J$15,2,FALSE)),VLOOKUP(AR224,'Lookup tables'!$I$2:$J$15,2,FALSE),0)</f>
        <v>0</v>
      </c>
      <c r="E224" s="4"/>
      <c r="F224" s="7">
        <f t="shared" si="66"/>
        <v>0</v>
      </c>
      <c r="G224" s="87" t="str">
        <f t="shared" si="63"/>
        <v/>
      </c>
      <c r="H224" s="2"/>
      <c r="I224" s="2"/>
      <c r="J224" s="2"/>
      <c r="K224" s="2"/>
      <c r="M224" s="36">
        <f t="shared" si="67"/>
        <v>0</v>
      </c>
      <c r="N224" s="36">
        <f t="shared" si="68"/>
        <v>0</v>
      </c>
      <c r="O224" s="36">
        <f t="shared" si="69"/>
        <v>0</v>
      </c>
      <c r="P224" s="36">
        <f t="shared" si="70"/>
        <v>0</v>
      </c>
      <c r="Q224" s="36">
        <f t="shared" si="71"/>
        <v>0</v>
      </c>
      <c r="R224" s="45">
        <f t="shared" si="72"/>
        <v>0</v>
      </c>
      <c r="S224" s="83" t="str">
        <f t="shared" si="65"/>
        <v>BLANK</v>
      </c>
      <c r="T224" s="46">
        <f t="shared" si="61"/>
        <v>0</v>
      </c>
      <c r="U224" s="31">
        <f t="shared" si="73"/>
        <v>659</v>
      </c>
      <c r="V224" s="31">
        <f>IF(T224=0,0,IF(U224=1,1,IF(COUNTIF($T$65:T223,T224)=0,1,0)))</f>
        <v>0</v>
      </c>
      <c r="W224" s="31">
        <f>IF(T224=0,0,SUM($V$65:V224))</f>
        <v>0</v>
      </c>
      <c r="X224" s="31" t="str">
        <f t="shared" si="62"/>
        <v>-</v>
      </c>
      <c r="Y224" s="47"/>
      <c r="Z224" s="29">
        <v>156</v>
      </c>
      <c r="AA224" s="31" t="str">
        <f t="shared" si="74"/>
        <v/>
      </c>
      <c r="AB224" s="31" t="str">
        <f t="shared" si="75"/>
        <v/>
      </c>
      <c r="AC224" s="31" t="str">
        <f t="shared" si="76"/>
        <v/>
      </c>
      <c r="AD224" s="30">
        <f t="shared" si="77"/>
        <v>0</v>
      </c>
      <c r="AR224" s="1">
        <f>IF($C224='Lookup tables'!$G$13,'Lookup tables'!$I$13,IF($C224='Lookup tables'!$G$14,'Lookup tables'!$I$14,$C224))</f>
        <v>0</v>
      </c>
    </row>
    <row r="225" spans="1:44" x14ac:dyDescent="0.25">
      <c r="A225" s="3"/>
      <c r="B225" s="4"/>
      <c r="C225" s="77"/>
      <c r="D225" s="5">
        <f>IF(ISNUMBER(VLOOKUP(AR225,'Lookup tables'!$I$2:$J$15,2,FALSE)),VLOOKUP(AR225,'Lookup tables'!$I$2:$J$15,2,FALSE),0)</f>
        <v>0</v>
      </c>
      <c r="E225" s="4"/>
      <c r="F225" s="7">
        <f t="shared" si="66"/>
        <v>0</v>
      </c>
      <c r="G225" s="87" t="str">
        <f t="shared" si="63"/>
        <v/>
      </c>
      <c r="H225" s="2"/>
      <c r="I225" s="2"/>
      <c r="J225" s="2"/>
      <c r="K225" s="2"/>
      <c r="M225" s="36">
        <f t="shared" si="67"/>
        <v>0</v>
      </c>
      <c r="N225" s="36">
        <f t="shared" si="68"/>
        <v>0</v>
      </c>
      <c r="O225" s="36">
        <f t="shared" si="69"/>
        <v>0</v>
      </c>
      <c r="P225" s="36">
        <f t="shared" si="70"/>
        <v>0</v>
      </c>
      <c r="Q225" s="36">
        <f t="shared" si="71"/>
        <v>0</v>
      </c>
      <c r="R225" s="45">
        <f t="shared" si="72"/>
        <v>0</v>
      </c>
      <c r="S225" s="83" t="str">
        <f t="shared" si="65"/>
        <v>BLANK</v>
      </c>
      <c r="T225" s="46">
        <f t="shared" si="61"/>
        <v>0</v>
      </c>
      <c r="U225" s="31">
        <f t="shared" si="73"/>
        <v>659</v>
      </c>
      <c r="V225" s="31">
        <f>IF(T225=0,0,IF(U225=1,1,IF(COUNTIF($T$65:T224,T225)=0,1,0)))</f>
        <v>0</v>
      </c>
      <c r="W225" s="31">
        <f>IF(T225=0,0,SUM($V$65:V225))</f>
        <v>0</v>
      </c>
      <c r="X225" s="31" t="str">
        <f t="shared" si="62"/>
        <v>-</v>
      </c>
      <c r="Y225" s="47"/>
      <c r="Z225" s="29">
        <v>157</v>
      </c>
      <c r="AA225" s="31" t="str">
        <f t="shared" si="74"/>
        <v/>
      </c>
      <c r="AB225" s="31" t="str">
        <f t="shared" si="75"/>
        <v/>
      </c>
      <c r="AC225" s="31" t="str">
        <f t="shared" si="76"/>
        <v/>
      </c>
      <c r="AD225" s="30">
        <f t="shared" si="77"/>
        <v>0</v>
      </c>
      <c r="AR225" s="1">
        <f>IF($C225='Lookup tables'!$G$13,'Lookup tables'!$I$13,IF($C225='Lookup tables'!$G$14,'Lookup tables'!$I$14,$C225))</f>
        <v>0</v>
      </c>
    </row>
    <row r="226" spans="1:44" x14ac:dyDescent="0.25">
      <c r="A226" s="3"/>
      <c r="B226" s="4"/>
      <c r="C226" s="77"/>
      <c r="D226" s="5">
        <f>IF(ISNUMBER(VLOOKUP(AR226,'Lookup tables'!$I$2:$J$15,2,FALSE)),VLOOKUP(AR226,'Lookup tables'!$I$2:$J$15,2,FALSE),0)</f>
        <v>0</v>
      </c>
      <c r="E226" s="4"/>
      <c r="F226" s="7">
        <f t="shared" si="66"/>
        <v>0</v>
      </c>
      <c r="G226" s="87" t="str">
        <f t="shared" si="63"/>
        <v/>
      </c>
      <c r="H226" s="2"/>
      <c r="I226" s="2"/>
      <c r="J226" s="2"/>
      <c r="K226" s="2"/>
      <c r="M226" s="36">
        <f t="shared" si="67"/>
        <v>0</v>
      </c>
      <c r="N226" s="36">
        <f t="shared" si="68"/>
        <v>0</v>
      </c>
      <c r="O226" s="36">
        <f t="shared" si="69"/>
        <v>0</v>
      </c>
      <c r="P226" s="36">
        <f t="shared" si="70"/>
        <v>0</v>
      </c>
      <c r="Q226" s="36">
        <f t="shared" si="71"/>
        <v>0</v>
      </c>
      <c r="R226" s="45">
        <f t="shared" si="72"/>
        <v>0</v>
      </c>
      <c r="S226" s="83" t="str">
        <f t="shared" si="65"/>
        <v>BLANK</v>
      </c>
      <c r="T226" s="46">
        <f t="shared" si="61"/>
        <v>0</v>
      </c>
      <c r="U226" s="31">
        <f t="shared" si="73"/>
        <v>659</v>
      </c>
      <c r="V226" s="31">
        <f>IF(T226=0,0,IF(U226=1,1,IF(COUNTIF($T$65:T225,T226)=0,1,0)))</f>
        <v>0</v>
      </c>
      <c r="W226" s="31">
        <f>IF(T226=0,0,SUM($V$65:V226))</f>
        <v>0</v>
      </c>
      <c r="X226" s="31" t="str">
        <f t="shared" si="62"/>
        <v>-</v>
      </c>
      <c r="Y226" s="47"/>
      <c r="Z226" s="29">
        <v>158</v>
      </c>
      <c r="AA226" s="31" t="str">
        <f t="shared" si="74"/>
        <v/>
      </c>
      <c r="AB226" s="31" t="str">
        <f t="shared" si="75"/>
        <v/>
      </c>
      <c r="AC226" s="31" t="str">
        <f t="shared" si="76"/>
        <v/>
      </c>
      <c r="AD226" s="30">
        <f t="shared" si="77"/>
        <v>0</v>
      </c>
      <c r="AR226" s="1">
        <f>IF($C226='Lookup tables'!$G$13,'Lookup tables'!$I$13,IF($C226='Lookup tables'!$G$14,'Lookup tables'!$I$14,$C226))</f>
        <v>0</v>
      </c>
    </row>
    <row r="227" spans="1:44" x14ac:dyDescent="0.25">
      <c r="A227" s="3"/>
      <c r="B227" s="4"/>
      <c r="C227" s="77"/>
      <c r="D227" s="5">
        <f>IF(ISNUMBER(VLOOKUP(AR227,'Lookup tables'!$I$2:$J$15,2,FALSE)),VLOOKUP(AR227,'Lookup tables'!$I$2:$J$15,2,FALSE),0)</f>
        <v>0</v>
      </c>
      <c r="E227" s="4"/>
      <c r="F227" s="7">
        <f t="shared" si="66"/>
        <v>0</v>
      </c>
      <c r="G227" s="87" t="str">
        <f t="shared" si="63"/>
        <v/>
      </c>
      <c r="H227" s="2"/>
      <c r="I227" s="2"/>
      <c r="J227" s="2"/>
      <c r="K227" s="2"/>
      <c r="M227" s="36">
        <f t="shared" si="67"/>
        <v>0</v>
      </c>
      <c r="N227" s="36">
        <f t="shared" si="68"/>
        <v>0</v>
      </c>
      <c r="O227" s="36">
        <f t="shared" si="69"/>
        <v>0</v>
      </c>
      <c r="P227" s="36">
        <f t="shared" si="70"/>
        <v>0</v>
      </c>
      <c r="Q227" s="36">
        <f t="shared" si="71"/>
        <v>0</v>
      </c>
      <c r="R227" s="45">
        <f t="shared" si="72"/>
        <v>0</v>
      </c>
      <c r="S227" s="83" t="str">
        <f t="shared" si="65"/>
        <v>BLANK</v>
      </c>
      <c r="T227" s="46">
        <f t="shared" si="61"/>
        <v>0</v>
      </c>
      <c r="U227" s="31">
        <f t="shared" si="73"/>
        <v>659</v>
      </c>
      <c r="V227" s="31">
        <f>IF(T227=0,0,IF(U227=1,1,IF(COUNTIF($T$65:T226,T227)=0,1,0)))</f>
        <v>0</v>
      </c>
      <c r="W227" s="31">
        <f>IF(T227=0,0,SUM($V$65:V227))</f>
        <v>0</v>
      </c>
      <c r="X227" s="31" t="str">
        <f t="shared" si="62"/>
        <v>-</v>
      </c>
      <c r="Y227" s="47"/>
      <c r="Z227" s="29">
        <v>159</v>
      </c>
      <c r="AA227" s="31" t="str">
        <f t="shared" si="74"/>
        <v/>
      </c>
      <c r="AB227" s="31" t="str">
        <f t="shared" si="75"/>
        <v/>
      </c>
      <c r="AC227" s="31" t="str">
        <f t="shared" si="76"/>
        <v/>
      </c>
      <c r="AD227" s="30">
        <f t="shared" si="77"/>
        <v>0</v>
      </c>
      <c r="AR227" s="1">
        <f>IF($C227='Lookup tables'!$G$13,'Lookup tables'!$I$13,IF($C227='Lookup tables'!$G$14,'Lookup tables'!$I$14,$C227))</f>
        <v>0</v>
      </c>
    </row>
    <row r="228" spans="1:44" x14ac:dyDescent="0.25">
      <c r="A228" s="3"/>
      <c r="B228" s="4"/>
      <c r="C228" s="77"/>
      <c r="D228" s="5">
        <f>IF(ISNUMBER(VLOOKUP(AR228,'Lookup tables'!$I$2:$J$15,2,FALSE)),VLOOKUP(AR228,'Lookup tables'!$I$2:$J$15,2,FALSE),0)</f>
        <v>0</v>
      </c>
      <c r="E228" s="4"/>
      <c r="F228" s="7">
        <f t="shared" si="66"/>
        <v>0</v>
      </c>
      <c r="G228" s="87" t="str">
        <f t="shared" si="63"/>
        <v/>
      </c>
      <c r="H228" s="2"/>
      <c r="I228" s="2"/>
      <c r="J228" s="2"/>
      <c r="K228" s="2"/>
      <c r="M228" s="36">
        <f t="shared" si="67"/>
        <v>0</v>
      </c>
      <c r="N228" s="36">
        <f t="shared" si="68"/>
        <v>0</v>
      </c>
      <c r="O228" s="36">
        <f t="shared" si="69"/>
        <v>0</v>
      </c>
      <c r="P228" s="36">
        <f t="shared" si="70"/>
        <v>0</v>
      </c>
      <c r="Q228" s="36">
        <f t="shared" si="71"/>
        <v>0</v>
      </c>
      <c r="R228" s="45">
        <f t="shared" si="72"/>
        <v>0</v>
      </c>
      <c r="S228" s="83" t="str">
        <f t="shared" si="65"/>
        <v>BLANK</v>
      </c>
      <c r="T228" s="46">
        <f t="shared" si="61"/>
        <v>0</v>
      </c>
      <c r="U228" s="31">
        <f t="shared" si="73"/>
        <v>659</v>
      </c>
      <c r="V228" s="31">
        <f>IF(T228=0,0,IF(U228=1,1,IF(COUNTIF($T$65:T227,T228)=0,1,0)))</f>
        <v>0</v>
      </c>
      <c r="W228" s="31">
        <f>IF(T228=0,0,SUM($V$65:V228))</f>
        <v>0</v>
      </c>
      <c r="X228" s="31" t="str">
        <f t="shared" si="62"/>
        <v>-</v>
      </c>
      <c r="Y228" s="47"/>
      <c r="Z228" s="29">
        <v>160</v>
      </c>
      <c r="AA228" s="31" t="str">
        <f t="shared" si="74"/>
        <v/>
      </c>
      <c r="AB228" s="31" t="str">
        <f t="shared" si="75"/>
        <v/>
      </c>
      <c r="AC228" s="31" t="str">
        <f t="shared" si="76"/>
        <v/>
      </c>
      <c r="AD228" s="30">
        <f t="shared" si="77"/>
        <v>0</v>
      </c>
      <c r="AR228" s="1">
        <f>IF($C228='Lookup tables'!$G$13,'Lookup tables'!$I$13,IF($C228='Lookup tables'!$G$14,'Lookup tables'!$I$14,$C228))</f>
        <v>0</v>
      </c>
    </row>
    <row r="229" spans="1:44" x14ac:dyDescent="0.25">
      <c r="A229" s="3"/>
      <c r="B229" s="4"/>
      <c r="C229" s="77"/>
      <c r="D229" s="5">
        <f>IF(ISNUMBER(VLOOKUP(AR229,'Lookup tables'!$I$2:$J$15,2,FALSE)),VLOOKUP(AR229,'Lookup tables'!$I$2:$J$15,2,FALSE),0)</f>
        <v>0</v>
      </c>
      <c r="E229" s="4"/>
      <c r="F229" s="7">
        <f t="shared" si="66"/>
        <v>0</v>
      </c>
      <c r="G229" s="87" t="str">
        <f t="shared" si="63"/>
        <v/>
      </c>
      <c r="H229" s="2"/>
      <c r="I229" s="2"/>
      <c r="J229" s="2"/>
      <c r="K229" s="2"/>
      <c r="M229" s="36">
        <f t="shared" si="67"/>
        <v>0</v>
      </c>
      <c r="N229" s="36">
        <f t="shared" si="68"/>
        <v>0</v>
      </c>
      <c r="O229" s="36">
        <f t="shared" si="69"/>
        <v>0</v>
      </c>
      <c r="P229" s="36">
        <f t="shared" si="70"/>
        <v>0</v>
      </c>
      <c r="Q229" s="36">
        <f t="shared" si="71"/>
        <v>0</v>
      </c>
      <c r="R229" s="45">
        <f t="shared" si="72"/>
        <v>0</v>
      </c>
      <c r="S229" s="83" t="str">
        <f t="shared" si="65"/>
        <v>BLANK</v>
      </c>
      <c r="T229" s="46">
        <f t="shared" si="61"/>
        <v>0</v>
      </c>
      <c r="U229" s="31">
        <f t="shared" si="73"/>
        <v>659</v>
      </c>
      <c r="V229" s="31">
        <f>IF(T229=0,0,IF(U229=1,1,IF(COUNTIF($T$65:T228,T229)=0,1,0)))</f>
        <v>0</v>
      </c>
      <c r="W229" s="31">
        <f>IF(T229=0,0,SUM($V$65:V229))</f>
        <v>0</v>
      </c>
      <c r="X229" s="31" t="str">
        <f t="shared" si="62"/>
        <v>-</v>
      </c>
      <c r="Y229" s="47"/>
      <c r="Z229" s="29">
        <v>161</v>
      </c>
      <c r="AA229" s="31" t="str">
        <f t="shared" si="74"/>
        <v/>
      </c>
      <c r="AB229" s="31" t="str">
        <f t="shared" si="75"/>
        <v/>
      </c>
      <c r="AC229" s="31" t="str">
        <f t="shared" si="76"/>
        <v/>
      </c>
      <c r="AD229" s="30">
        <f t="shared" si="77"/>
        <v>0</v>
      </c>
      <c r="AR229" s="1">
        <f>IF($C229='Lookup tables'!$G$13,'Lookup tables'!$I$13,IF($C229='Lookup tables'!$G$14,'Lookup tables'!$I$14,$C229))</f>
        <v>0</v>
      </c>
    </row>
    <row r="230" spans="1:44" x14ac:dyDescent="0.25">
      <c r="A230" s="3"/>
      <c r="B230" s="4"/>
      <c r="C230" s="77"/>
      <c r="D230" s="5">
        <f>IF(ISNUMBER(VLOOKUP(AR230,'Lookup tables'!$I$2:$J$15,2,FALSE)),VLOOKUP(AR230,'Lookup tables'!$I$2:$J$15,2,FALSE),0)</f>
        <v>0</v>
      </c>
      <c r="E230" s="4"/>
      <c r="F230" s="7">
        <f t="shared" si="66"/>
        <v>0</v>
      </c>
      <c r="G230" s="87" t="str">
        <f t="shared" si="63"/>
        <v/>
      </c>
      <c r="H230" s="2"/>
      <c r="I230" s="2"/>
      <c r="J230" s="2"/>
      <c r="K230" s="2"/>
      <c r="M230" s="36">
        <f t="shared" si="67"/>
        <v>0</v>
      </c>
      <c r="N230" s="36">
        <f t="shared" si="68"/>
        <v>0</v>
      </c>
      <c r="O230" s="36">
        <f t="shared" si="69"/>
        <v>0</v>
      </c>
      <c r="P230" s="36">
        <f t="shared" si="70"/>
        <v>0</v>
      </c>
      <c r="Q230" s="36">
        <f t="shared" si="71"/>
        <v>0</v>
      </c>
      <c r="R230" s="45">
        <f t="shared" si="72"/>
        <v>0</v>
      </c>
      <c r="S230" s="83" t="str">
        <f t="shared" si="65"/>
        <v>BLANK</v>
      </c>
      <c r="T230" s="46">
        <f t="shared" si="61"/>
        <v>0</v>
      </c>
      <c r="U230" s="31">
        <f t="shared" si="73"/>
        <v>659</v>
      </c>
      <c r="V230" s="31">
        <f>IF(T230=0,0,IF(U230=1,1,IF(COUNTIF($T$65:T229,T230)=0,1,0)))</f>
        <v>0</v>
      </c>
      <c r="W230" s="31">
        <f>IF(T230=0,0,SUM($V$65:V230))</f>
        <v>0</v>
      </c>
      <c r="X230" s="31" t="str">
        <f t="shared" si="62"/>
        <v>-</v>
      </c>
      <c r="Y230" s="47"/>
      <c r="Z230" s="29">
        <v>162</v>
      </c>
      <c r="AA230" s="31" t="str">
        <f t="shared" si="74"/>
        <v/>
      </c>
      <c r="AB230" s="31" t="str">
        <f t="shared" si="75"/>
        <v/>
      </c>
      <c r="AC230" s="31" t="str">
        <f t="shared" si="76"/>
        <v/>
      </c>
      <c r="AD230" s="30">
        <f t="shared" si="77"/>
        <v>0</v>
      </c>
      <c r="AR230" s="1">
        <f>IF($C230='Lookup tables'!$G$13,'Lookup tables'!$I$13,IF($C230='Lookup tables'!$G$14,'Lookup tables'!$I$14,$C230))</f>
        <v>0</v>
      </c>
    </row>
    <row r="231" spans="1:44" x14ac:dyDescent="0.25">
      <c r="A231" s="3"/>
      <c r="B231" s="4"/>
      <c r="C231" s="77"/>
      <c r="D231" s="5">
        <f>IF(ISNUMBER(VLOOKUP(AR231,'Lookup tables'!$I$2:$J$15,2,FALSE)),VLOOKUP(AR231,'Lookup tables'!$I$2:$J$15,2,FALSE),0)</f>
        <v>0</v>
      </c>
      <c r="E231" s="4"/>
      <c r="F231" s="7">
        <f t="shared" si="66"/>
        <v>0</v>
      </c>
      <c r="G231" s="87" t="str">
        <f t="shared" si="63"/>
        <v/>
      </c>
      <c r="H231" s="2"/>
      <c r="I231" s="2"/>
      <c r="J231" s="2"/>
      <c r="K231" s="2"/>
      <c r="M231" s="36">
        <f t="shared" si="67"/>
        <v>0</v>
      </c>
      <c r="N231" s="36">
        <f t="shared" si="68"/>
        <v>0</v>
      </c>
      <c r="O231" s="36">
        <f t="shared" si="69"/>
        <v>0</v>
      </c>
      <c r="P231" s="36">
        <f t="shared" si="70"/>
        <v>0</v>
      </c>
      <c r="Q231" s="36">
        <f t="shared" si="71"/>
        <v>0</v>
      </c>
      <c r="R231" s="45">
        <f t="shared" si="72"/>
        <v>0</v>
      </c>
      <c r="S231" s="83" t="str">
        <f t="shared" si="65"/>
        <v>BLANK</v>
      </c>
      <c r="T231" s="46">
        <f t="shared" si="61"/>
        <v>0</v>
      </c>
      <c r="U231" s="31">
        <f t="shared" si="73"/>
        <v>659</v>
      </c>
      <c r="V231" s="31">
        <f>IF(T231=0,0,IF(U231=1,1,IF(COUNTIF($T$65:T230,T231)=0,1,0)))</f>
        <v>0</v>
      </c>
      <c r="W231" s="31">
        <f>IF(T231=0,0,SUM($V$65:V231))</f>
        <v>0</v>
      </c>
      <c r="X231" s="31" t="str">
        <f t="shared" si="62"/>
        <v>-</v>
      </c>
      <c r="Y231" s="47"/>
      <c r="Z231" s="29">
        <v>163</v>
      </c>
      <c r="AA231" s="31" t="str">
        <f t="shared" si="74"/>
        <v/>
      </c>
      <c r="AB231" s="31" t="str">
        <f t="shared" si="75"/>
        <v/>
      </c>
      <c r="AC231" s="31" t="str">
        <f t="shared" si="76"/>
        <v/>
      </c>
      <c r="AD231" s="30">
        <f t="shared" si="77"/>
        <v>0</v>
      </c>
      <c r="AR231" s="1">
        <f>IF($C231='Lookup tables'!$G$13,'Lookup tables'!$I$13,IF($C231='Lookup tables'!$G$14,'Lookup tables'!$I$14,$C231))</f>
        <v>0</v>
      </c>
    </row>
    <row r="232" spans="1:44" x14ac:dyDescent="0.25">
      <c r="A232" s="3"/>
      <c r="B232" s="4"/>
      <c r="C232" s="77"/>
      <c r="D232" s="5">
        <f>IF(ISNUMBER(VLOOKUP(AR232,'Lookup tables'!$I$2:$J$15,2,FALSE)),VLOOKUP(AR232,'Lookup tables'!$I$2:$J$15,2,FALSE),0)</f>
        <v>0</v>
      </c>
      <c r="E232" s="4"/>
      <c r="F232" s="7">
        <f t="shared" si="66"/>
        <v>0</v>
      </c>
      <c r="G232" s="87" t="str">
        <f t="shared" si="63"/>
        <v/>
      </c>
      <c r="H232" s="2"/>
      <c r="I232" s="2"/>
      <c r="J232" s="2"/>
      <c r="K232" s="2"/>
      <c r="M232" s="36">
        <f t="shared" si="67"/>
        <v>0</v>
      </c>
      <c r="N232" s="36">
        <f t="shared" si="68"/>
        <v>0</v>
      </c>
      <c r="O232" s="36">
        <f t="shared" si="69"/>
        <v>0</v>
      </c>
      <c r="P232" s="36">
        <f t="shared" si="70"/>
        <v>0</v>
      </c>
      <c r="Q232" s="36">
        <f t="shared" si="71"/>
        <v>0</v>
      </c>
      <c r="R232" s="45">
        <f t="shared" si="72"/>
        <v>0</v>
      </c>
      <c r="S232" s="83" t="str">
        <f t="shared" si="65"/>
        <v>BLANK</v>
      </c>
      <c r="T232" s="46">
        <f t="shared" si="61"/>
        <v>0</v>
      </c>
      <c r="U232" s="31">
        <f t="shared" si="73"/>
        <v>659</v>
      </c>
      <c r="V232" s="31">
        <f>IF(T232=0,0,IF(U232=1,1,IF(COUNTIF($T$65:T231,T232)=0,1,0)))</f>
        <v>0</v>
      </c>
      <c r="W232" s="31">
        <f>IF(T232=0,0,SUM($V$65:V232))</f>
        <v>0</v>
      </c>
      <c r="X232" s="31" t="str">
        <f t="shared" si="62"/>
        <v>-</v>
      </c>
      <c r="Y232" s="47"/>
      <c r="Z232" s="29">
        <v>164</v>
      </c>
      <c r="AA232" s="31" t="str">
        <f t="shared" si="74"/>
        <v/>
      </c>
      <c r="AB232" s="31" t="str">
        <f t="shared" si="75"/>
        <v/>
      </c>
      <c r="AC232" s="31" t="str">
        <f t="shared" si="76"/>
        <v/>
      </c>
      <c r="AD232" s="30">
        <f t="shared" si="77"/>
        <v>0</v>
      </c>
      <c r="AR232" s="1">
        <f>IF($C232='Lookup tables'!$G$13,'Lookup tables'!$I$13,IF($C232='Lookup tables'!$G$14,'Lookup tables'!$I$14,$C232))</f>
        <v>0</v>
      </c>
    </row>
    <row r="233" spans="1:44" x14ac:dyDescent="0.25">
      <c r="A233" s="3"/>
      <c r="B233" s="4"/>
      <c r="C233" s="77"/>
      <c r="D233" s="5">
        <f>IF(ISNUMBER(VLOOKUP(AR233,'Lookup tables'!$I$2:$J$15,2,FALSE)),VLOOKUP(AR233,'Lookup tables'!$I$2:$J$15,2,FALSE),0)</f>
        <v>0</v>
      </c>
      <c r="E233" s="4"/>
      <c r="F233" s="7">
        <f t="shared" si="66"/>
        <v>0</v>
      </c>
      <c r="G233" s="87" t="str">
        <f t="shared" si="63"/>
        <v/>
      </c>
      <c r="H233" s="2"/>
      <c r="I233" s="2"/>
      <c r="J233" s="2"/>
      <c r="K233" s="2"/>
      <c r="M233" s="36">
        <f t="shared" si="67"/>
        <v>0</v>
      </c>
      <c r="N233" s="36">
        <f t="shared" si="68"/>
        <v>0</v>
      </c>
      <c r="O233" s="36">
        <f t="shared" si="69"/>
        <v>0</v>
      </c>
      <c r="P233" s="36">
        <f t="shared" si="70"/>
        <v>0</v>
      </c>
      <c r="Q233" s="36">
        <f t="shared" si="71"/>
        <v>0</v>
      </c>
      <c r="R233" s="45">
        <f t="shared" si="72"/>
        <v>0</v>
      </c>
      <c r="S233" s="83" t="str">
        <f t="shared" si="65"/>
        <v>BLANK</v>
      </c>
      <c r="T233" s="46">
        <f t="shared" si="61"/>
        <v>0</v>
      </c>
      <c r="U233" s="31">
        <f t="shared" si="73"/>
        <v>659</v>
      </c>
      <c r="V233" s="31">
        <f>IF(T233=0,0,IF(U233=1,1,IF(COUNTIF($T$65:T232,T233)=0,1,0)))</f>
        <v>0</v>
      </c>
      <c r="W233" s="31">
        <f>IF(T233=0,0,SUM($V$65:V233))</f>
        <v>0</v>
      </c>
      <c r="X233" s="31" t="str">
        <f t="shared" si="62"/>
        <v>-</v>
      </c>
      <c r="Y233" s="47"/>
      <c r="Z233" s="29">
        <v>165</v>
      </c>
      <c r="AA233" s="31" t="str">
        <f t="shared" si="74"/>
        <v/>
      </c>
      <c r="AB233" s="31" t="str">
        <f t="shared" si="75"/>
        <v/>
      </c>
      <c r="AC233" s="31" t="str">
        <f t="shared" si="76"/>
        <v/>
      </c>
      <c r="AD233" s="30">
        <f t="shared" si="77"/>
        <v>0</v>
      </c>
      <c r="AR233" s="1">
        <f>IF($C233='Lookup tables'!$G$13,'Lookup tables'!$I$13,IF($C233='Lookup tables'!$G$14,'Lookup tables'!$I$14,$C233))</f>
        <v>0</v>
      </c>
    </row>
    <row r="234" spans="1:44" x14ac:dyDescent="0.25">
      <c r="A234" s="3"/>
      <c r="B234" s="4"/>
      <c r="C234" s="77"/>
      <c r="D234" s="5">
        <f>IF(ISNUMBER(VLOOKUP(AR234,'Lookup tables'!$I$2:$J$15,2,FALSE)),VLOOKUP(AR234,'Lookup tables'!$I$2:$J$15,2,FALSE),0)</f>
        <v>0</v>
      </c>
      <c r="E234" s="4"/>
      <c r="F234" s="7">
        <f t="shared" si="66"/>
        <v>0</v>
      </c>
      <c r="G234" s="87" t="str">
        <f t="shared" si="63"/>
        <v/>
      </c>
      <c r="H234" s="2"/>
      <c r="I234" s="2"/>
      <c r="J234" s="2"/>
      <c r="K234" s="2"/>
      <c r="M234" s="36">
        <f t="shared" si="67"/>
        <v>0</v>
      </c>
      <c r="N234" s="36">
        <f t="shared" si="68"/>
        <v>0</v>
      </c>
      <c r="O234" s="36">
        <f t="shared" si="69"/>
        <v>0</v>
      </c>
      <c r="P234" s="36">
        <f t="shared" si="70"/>
        <v>0</v>
      </c>
      <c r="Q234" s="36">
        <f t="shared" si="71"/>
        <v>0</v>
      </c>
      <c r="R234" s="45">
        <f t="shared" si="72"/>
        <v>0</v>
      </c>
      <c r="S234" s="83" t="str">
        <f t="shared" si="65"/>
        <v>BLANK</v>
      </c>
      <c r="T234" s="46">
        <f t="shared" si="61"/>
        <v>0</v>
      </c>
      <c r="U234" s="31">
        <f t="shared" si="73"/>
        <v>659</v>
      </c>
      <c r="V234" s="31">
        <f>IF(T234=0,0,IF(U234=1,1,IF(COUNTIF($T$65:T233,T234)=0,1,0)))</f>
        <v>0</v>
      </c>
      <c r="W234" s="31">
        <f>IF(T234=0,0,SUM($V$65:V234))</f>
        <v>0</v>
      </c>
      <c r="X234" s="31" t="str">
        <f t="shared" si="62"/>
        <v>-</v>
      </c>
      <c r="Y234" s="47"/>
      <c r="Z234" s="29">
        <v>166</v>
      </c>
      <c r="AA234" s="31" t="str">
        <f t="shared" si="74"/>
        <v/>
      </c>
      <c r="AB234" s="31" t="str">
        <f t="shared" si="75"/>
        <v/>
      </c>
      <c r="AC234" s="31" t="str">
        <f t="shared" si="76"/>
        <v/>
      </c>
      <c r="AD234" s="30">
        <f t="shared" si="77"/>
        <v>0</v>
      </c>
      <c r="AR234" s="1">
        <f>IF($C234='Lookup tables'!$G$13,'Lookup tables'!$I$13,IF($C234='Lookup tables'!$G$14,'Lookup tables'!$I$14,$C234))</f>
        <v>0</v>
      </c>
    </row>
    <row r="235" spans="1:44" x14ac:dyDescent="0.25">
      <c r="A235" s="19"/>
      <c r="B235" s="2"/>
      <c r="C235" s="2"/>
      <c r="D235" s="2"/>
      <c r="E235" s="2"/>
      <c r="F235" s="2"/>
      <c r="G235" s="87"/>
      <c r="H235" s="2"/>
      <c r="I235" s="2"/>
      <c r="J235" s="2"/>
      <c r="K235" s="2"/>
      <c r="T235" s="46">
        <f t="shared" si="61"/>
        <v>0</v>
      </c>
      <c r="U235" s="31">
        <f t="shared" si="73"/>
        <v>659</v>
      </c>
      <c r="V235" s="31">
        <f>IF(T235=0,0,IF(U235=1,1,IF(COUNTIF($T$65:T234,T235)=0,1,0)))</f>
        <v>0</v>
      </c>
      <c r="W235" s="31">
        <f>IF(T235=0,0,SUM($V$65:V235))</f>
        <v>0</v>
      </c>
      <c r="X235" s="31" t="str">
        <f t="shared" si="62"/>
        <v>-</v>
      </c>
      <c r="Y235" s="47"/>
      <c r="Z235" s="29">
        <v>167</v>
      </c>
      <c r="AA235" s="31" t="str">
        <f t="shared" si="74"/>
        <v/>
      </c>
      <c r="AB235" s="31" t="str">
        <f t="shared" si="75"/>
        <v/>
      </c>
      <c r="AC235" s="31" t="str">
        <f t="shared" si="76"/>
        <v/>
      </c>
      <c r="AD235" s="30">
        <f t="shared" si="77"/>
        <v>0</v>
      </c>
    </row>
    <row r="236" spans="1:44" ht="15.75" thickBot="1" x14ac:dyDescent="0.3">
      <c r="A236" s="25"/>
      <c r="B236" s="26"/>
      <c r="C236" s="26"/>
      <c r="D236" s="26"/>
      <c r="E236" s="26"/>
      <c r="F236" s="26"/>
      <c r="G236" s="89"/>
      <c r="H236" s="2"/>
      <c r="I236" s="2"/>
      <c r="J236" s="2"/>
      <c r="K236" s="2"/>
      <c r="T236" s="46">
        <f t="shared" si="61"/>
        <v>0</v>
      </c>
      <c r="U236" s="31">
        <f t="shared" si="73"/>
        <v>659</v>
      </c>
      <c r="V236" s="31">
        <f>IF(T236=0,0,IF(U236=1,1,IF(COUNTIF($T$65:T235,T236)=0,1,0)))</f>
        <v>0</v>
      </c>
      <c r="W236" s="31">
        <f>IF(T236=0,0,SUM($V$65:V236))</f>
        <v>0</v>
      </c>
      <c r="X236" s="31" t="str">
        <f t="shared" si="62"/>
        <v>-</v>
      </c>
      <c r="Y236" s="47"/>
      <c r="Z236" s="29">
        <v>168</v>
      </c>
      <c r="AA236" s="31" t="str">
        <f t="shared" si="74"/>
        <v/>
      </c>
      <c r="AB236" s="31" t="str">
        <f t="shared" si="75"/>
        <v/>
      </c>
      <c r="AC236" s="31" t="str">
        <f t="shared" si="76"/>
        <v/>
      </c>
      <c r="AD236" s="30">
        <f t="shared" si="77"/>
        <v>0</v>
      </c>
    </row>
    <row r="237" spans="1:44" ht="15.75" thickBot="1" x14ac:dyDescent="0.3">
      <c r="T237" s="46">
        <f t="shared" si="61"/>
        <v>0</v>
      </c>
      <c r="U237" s="31">
        <f t="shared" si="73"/>
        <v>659</v>
      </c>
      <c r="V237" s="31">
        <f>IF(T237=0,0,IF(U237=1,1,IF(COUNTIF($T$65:T236,T237)=0,1,0)))</f>
        <v>0</v>
      </c>
      <c r="W237" s="31">
        <f>IF(T237=0,0,SUM($V$65:V237))</f>
        <v>0</v>
      </c>
      <c r="X237" s="31" t="str">
        <f t="shared" si="62"/>
        <v>-</v>
      </c>
      <c r="Y237" s="47"/>
      <c r="Z237" s="29">
        <v>169</v>
      </c>
      <c r="AA237" s="31" t="str">
        <f t="shared" si="74"/>
        <v/>
      </c>
      <c r="AB237" s="31" t="str">
        <f t="shared" si="75"/>
        <v/>
      </c>
      <c r="AC237" s="31" t="str">
        <f t="shared" si="76"/>
        <v/>
      </c>
      <c r="AD237" s="30">
        <f t="shared" si="77"/>
        <v>0</v>
      </c>
    </row>
    <row r="238" spans="1:44" ht="18.75" x14ac:dyDescent="0.3">
      <c r="A238" s="13" t="s">
        <v>52</v>
      </c>
      <c r="B238" s="14"/>
      <c r="C238" s="14"/>
      <c r="D238" s="15"/>
      <c r="E238" s="15"/>
      <c r="F238" s="15"/>
      <c r="G238" s="86"/>
      <c r="H238" s="2"/>
      <c r="I238" s="2"/>
      <c r="J238" s="2"/>
      <c r="K238" s="2"/>
      <c r="T238" s="46">
        <f t="shared" si="61"/>
        <v>0</v>
      </c>
      <c r="U238" s="31">
        <f t="shared" si="73"/>
        <v>659</v>
      </c>
      <c r="V238" s="31">
        <f>IF(T238=0,0,IF(U238=1,1,IF(COUNTIF($T$65:T237,T238)=0,1,0)))</f>
        <v>0</v>
      </c>
      <c r="W238" s="31">
        <f>IF(T238=0,0,SUM($V$65:V238))</f>
        <v>0</v>
      </c>
      <c r="X238" s="31" t="str">
        <f t="shared" si="62"/>
        <v>-</v>
      </c>
      <c r="Y238" s="47"/>
      <c r="Z238" s="29">
        <v>170</v>
      </c>
      <c r="AA238" s="31" t="str">
        <f t="shared" si="74"/>
        <v/>
      </c>
      <c r="AB238" s="31" t="str">
        <f t="shared" si="75"/>
        <v/>
      </c>
      <c r="AC238" s="31" t="str">
        <f t="shared" si="76"/>
        <v/>
      </c>
      <c r="AD238" s="30">
        <f t="shared" si="77"/>
        <v>0</v>
      </c>
    </row>
    <row r="239" spans="1:44" ht="18.75" x14ac:dyDescent="0.3">
      <c r="A239" s="16" t="s">
        <v>12</v>
      </c>
      <c r="B239" s="12"/>
      <c r="C239" s="12"/>
      <c r="D239" s="2"/>
      <c r="E239" s="2"/>
      <c r="F239" s="2"/>
      <c r="G239" s="87"/>
      <c r="H239" s="2"/>
      <c r="I239" s="2"/>
      <c r="J239" s="2"/>
      <c r="K239" s="2"/>
      <c r="T239" s="46">
        <f t="shared" si="61"/>
        <v>0</v>
      </c>
      <c r="U239" s="31">
        <f t="shared" si="73"/>
        <v>659</v>
      </c>
      <c r="V239" s="31">
        <f>IF(T239=0,0,IF(U239=1,1,IF(COUNTIF($T$65:T238,T239)=0,1,0)))</f>
        <v>0</v>
      </c>
      <c r="W239" s="31">
        <f>IF(T239=0,0,SUM($V$65:V239))</f>
        <v>0</v>
      </c>
      <c r="X239" s="31" t="str">
        <f t="shared" si="62"/>
        <v>-</v>
      </c>
      <c r="Y239" s="47"/>
      <c r="Z239" s="29">
        <v>171</v>
      </c>
      <c r="AA239" s="31" t="str">
        <f t="shared" si="74"/>
        <v/>
      </c>
      <c r="AB239" s="31" t="str">
        <f t="shared" si="75"/>
        <v/>
      </c>
      <c r="AC239" s="31" t="str">
        <f t="shared" si="76"/>
        <v/>
      </c>
      <c r="AD239" s="30">
        <f t="shared" si="77"/>
        <v>0</v>
      </c>
    </row>
    <row r="240" spans="1:44" x14ac:dyDescent="0.25">
      <c r="A240" s="17" t="s">
        <v>13</v>
      </c>
      <c r="B240" s="132"/>
      <c r="C240" s="133"/>
      <c r="D240" s="2"/>
      <c r="E240" s="2"/>
      <c r="F240" s="2"/>
      <c r="G240" s="87"/>
      <c r="H240" s="2"/>
      <c r="I240" s="2"/>
      <c r="J240" s="2"/>
      <c r="K240" s="2"/>
      <c r="T240" s="46">
        <f t="shared" si="61"/>
        <v>0</v>
      </c>
      <c r="U240" s="31">
        <f t="shared" si="73"/>
        <v>659</v>
      </c>
      <c r="V240" s="31">
        <f>IF(T240=0,0,IF(U240=1,1,IF(COUNTIF($T$65:T239,T240)=0,1,0)))</f>
        <v>0</v>
      </c>
      <c r="W240" s="31">
        <f>IF(T240=0,0,SUM($V$65:V240))</f>
        <v>0</v>
      </c>
      <c r="X240" s="31" t="str">
        <f t="shared" si="62"/>
        <v>-</v>
      </c>
      <c r="Y240" s="47"/>
      <c r="Z240" s="29">
        <v>172</v>
      </c>
      <c r="AA240" s="31" t="str">
        <f t="shared" si="74"/>
        <v/>
      </c>
      <c r="AB240" s="31" t="str">
        <f t="shared" si="75"/>
        <v/>
      </c>
      <c r="AC240" s="31" t="str">
        <f t="shared" si="76"/>
        <v/>
      </c>
      <c r="AD240" s="30">
        <f t="shared" si="77"/>
        <v>0</v>
      </c>
    </row>
    <row r="241" spans="1:30" x14ac:dyDescent="0.25">
      <c r="A241" s="17" t="s">
        <v>14</v>
      </c>
      <c r="B241" s="132"/>
      <c r="C241" s="133"/>
      <c r="D241" s="2"/>
      <c r="E241" s="2"/>
      <c r="F241" s="2"/>
      <c r="G241" s="87"/>
      <c r="H241" s="2"/>
      <c r="I241" s="2"/>
      <c r="J241" s="2"/>
      <c r="K241" s="2"/>
      <c r="T241" s="46">
        <f t="shared" si="61"/>
        <v>0</v>
      </c>
      <c r="U241" s="31">
        <f t="shared" si="73"/>
        <v>659</v>
      </c>
      <c r="V241" s="31">
        <f>IF(T241=0,0,IF(U241=1,1,IF(COUNTIF($T$65:T240,T241)=0,1,0)))</f>
        <v>0</v>
      </c>
      <c r="W241" s="31">
        <f>IF(T241=0,0,SUM($V$65:V241))</f>
        <v>0</v>
      </c>
      <c r="X241" s="31" t="str">
        <f t="shared" si="62"/>
        <v>-</v>
      </c>
      <c r="Y241" s="47"/>
      <c r="Z241" s="29">
        <v>173</v>
      </c>
      <c r="AA241" s="31" t="str">
        <f t="shared" si="74"/>
        <v/>
      </c>
      <c r="AB241" s="31" t="str">
        <f t="shared" si="75"/>
        <v/>
      </c>
      <c r="AC241" s="31" t="str">
        <f t="shared" si="76"/>
        <v/>
      </c>
      <c r="AD241" s="30">
        <f t="shared" si="77"/>
        <v>0</v>
      </c>
    </row>
    <row r="242" spans="1:30" ht="30" x14ac:dyDescent="0.25">
      <c r="A242" s="18" t="s">
        <v>15</v>
      </c>
      <c r="B242" s="132"/>
      <c r="C242" s="133"/>
      <c r="D242" s="2"/>
      <c r="E242" s="2"/>
      <c r="F242" s="2"/>
      <c r="G242" s="87"/>
      <c r="H242" s="2"/>
      <c r="I242" s="2"/>
      <c r="J242" s="2"/>
      <c r="K242" s="2"/>
      <c r="T242" s="46">
        <f t="shared" si="61"/>
        <v>0</v>
      </c>
      <c r="U242" s="31">
        <f t="shared" si="73"/>
        <v>659</v>
      </c>
      <c r="V242" s="31">
        <f>IF(T242=0,0,IF(U242=1,1,IF(COUNTIF($T$65:T241,T242)=0,1,0)))</f>
        <v>0</v>
      </c>
      <c r="W242" s="31">
        <f>IF(T242=0,0,SUM($V$65:V242))</f>
        <v>0</v>
      </c>
      <c r="X242" s="31" t="str">
        <f t="shared" si="62"/>
        <v>-</v>
      </c>
      <c r="Y242" s="47"/>
      <c r="Z242" s="29">
        <v>174</v>
      </c>
      <c r="AA242" s="31" t="str">
        <f t="shared" si="74"/>
        <v/>
      </c>
      <c r="AB242" s="31" t="str">
        <f t="shared" si="75"/>
        <v/>
      </c>
      <c r="AC242" s="31" t="str">
        <f t="shared" si="76"/>
        <v/>
      </c>
      <c r="AD242" s="30">
        <f t="shared" si="77"/>
        <v>0</v>
      </c>
    </row>
    <row r="243" spans="1:30" x14ac:dyDescent="0.25">
      <c r="A243" s="19"/>
      <c r="B243" s="2"/>
      <c r="C243" s="2"/>
      <c r="D243" s="2"/>
      <c r="E243" s="2"/>
      <c r="F243" s="2"/>
      <c r="G243" s="87"/>
      <c r="H243" s="2"/>
      <c r="I243" s="2"/>
      <c r="J243" s="2"/>
      <c r="K243" s="2"/>
      <c r="T243" s="46">
        <f t="shared" si="61"/>
        <v>0</v>
      </c>
      <c r="U243" s="31">
        <f t="shared" si="73"/>
        <v>659</v>
      </c>
      <c r="V243" s="31">
        <f>IF(T243=0,0,IF(U243=1,1,IF(COUNTIF($T$65:T242,T243)=0,1,0)))</f>
        <v>0</v>
      </c>
      <c r="W243" s="31">
        <f>IF(T243=0,0,SUM($V$65:V243))</f>
        <v>0</v>
      </c>
      <c r="X243" s="31" t="str">
        <f t="shared" si="62"/>
        <v>-</v>
      </c>
      <c r="Y243" s="47"/>
      <c r="Z243" s="29">
        <v>175</v>
      </c>
      <c r="AA243" s="31" t="str">
        <f t="shared" si="74"/>
        <v/>
      </c>
      <c r="AB243" s="31" t="str">
        <f t="shared" si="75"/>
        <v/>
      </c>
      <c r="AC243" s="31" t="str">
        <f t="shared" si="76"/>
        <v/>
      </c>
      <c r="AD243" s="30">
        <f t="shared" si="77"/>
        <v>0</v>
      </c>
    </row>
    <row r="244" spans="1:30" x14ac:dyDescent="0.25">
      <c r="A244" s="19"/>
      <c r="B244" s="2"/>
      <c r="C244" s="2"/>
      <c r="D244" s="2"/>
      <c r="E244" s="2"/>
      <c r="F244" s="2"/>
      <c r="G244" s="87"/>
      <c r="H244" s="2"/>
      <c r="I244" s="2"/>
      <c r="J244" s="2"/>
      <c r="K244" s="2"/>
      <c r="T244" s="46">
        <f t="shared" si="61"/>
        <v>0</v>
      </c>
      <c r="U244" s="31">
        <f t="shared" si="73"/>
        <v>659</v>
      </c>
      <c r="V244" s="31">
        <f>IF(T244=0,0,IF(U244=1,1,IF(COUNTIF($T$65:T243,T244)=0,1,0)))</f>
        <v>0</v>
      </c>
      <c r="W244" s="31">
        <f>IF(T244=0,0,SUM($V$65:V244))</f>
        <v>0</v>
      </c>
      <c r="X244" s="31" t="str">
        <f t="shared" si="62"/>
        <v>-</v>
      </c>
      <c r="Y244" s="47"/>
      <c r="Z244" s="29">
        <v>176</v>
      </c>
      <c r="AA244" s="31" t="str">
        <f t="shared" si="74"/>
        <v/>
      </c>
      <c r="AB244" s="31" t="str">
        <f t="shared" si="75"/>
        <v/>
      </c>
      <c r="AC244" s="31" t="str">
        <f t="shared" si="76"/>
        <v/>
      </c>
      <c r="AD244" s="30">
        <f t="shared" si="77"/>
        <v>0</v>
      </c>
    </row>
    <row r="245" spans="1:30" ht="18.75" customHeight="1" x14ac:dyDescent="0.3">
      <c r="A245" s="134" t="s">
        <v>16</v>
      </c>
      <c r="B245" s="135"/>
      <c r="C245" s="135"/>
      <c r="D245" s="2"/>
      <c r="E245" s="2"/>
      <c r="F245" s="2"/>
      <c r="G245" s="87"/>
      <c r="H245" s="2"/>
      <c r="I245" s="2"/>
      <c r="J245" s="2"/>
      <c r="K245" s="2"/>
      <c r="T245" s="46">
        <f t="shared" si="61"/>
        <v>0</v>
      </c>
      <c r="U245" s="31">
        <f t="shared" si="73"/>
        <v>659</v>
      </c>
      <c r="V245" s="31">
        <f>IF(T245=0,0,IF(U245=1,1,IF(COUNTIF($T$65:T244,T245)=0,1,0)))</f>
        <v>0</v>
      </c>
      <c r="W245" s="31">
        <f>IF(T245=0,0,SUM($V$65:V245))</f>
        <v>0</v>
      </c>
      <c r="X245" s="31" t="str">
        <f t="shared" si="62"/>
        <v>-</v>
      </c>
      <c r="Y245" s="47"/>
      <c r="Z245" s="29">
        <v>177</v>
      </c>
      <c r="AA245" s="31" t="str">
        <f t="shared" si="74"/>
        <v/>
      </c>
      <c r="AB245" s="31" t="str">
        <f t="shared" si="75"/>
        <v/>
      </c>
      <c r="AC245" s="31" t="str">
        <f t="shared" si="76"/>
        <v/>
      </c>
      <c r="AD245" s="30">
        <f t="shared" si="77"/>
        <v>0</v>
      </c>
    </row>
    <row r="246" spans="1:30" ht="18.75" customHeight="1" x14ac:dyDescent="0.3">
      <c r="A246" s="142" t="s">
        <v>17</v>
      </c>
      <c r="B246" s="143"/>
      <c r="C246" s="99"/>
      <c r="D246" s="2"/>
      <c r="E246" s="2"/>
      <c r="F246" s="2"/>
      <c r="G246" s="87"/>
      <c r="H246" s="2"/>
      <c r="I246" s="2"/>
      <c r="J246" s="2"/>
      <c r="K246" s="2"/>
      <c r="T246" s="46">
        <f t="shared" si="61"/>
        <v>0</v>
      </c>
      <c r="U246" s="31">
        <f t="shared" si="73"/>
        <v>659</v>
      </c>
      <c r="V246" s="31">
        <f>IF(T246=0,0,IF(U246=1,1,IF(COUNTIF($T$65:T245,T246)=0,1,0)))</f>
        <v>0</v>
      </c>
      <c r="W246" s="31">
        <f>IF(T246=0,0,SUM($V$65:V246))</f>
        <v>0</v>
      </c>
      <c r="X246" s="31" t="str">
        <f t="shared" si="62"/>
        <v>-</v>
      </c>
      <c r="Y246" s="47"/>
      <c r="Z246" s="29">
        <v>178</v>
      </c>
      <c r="AA246" s="31" t="str">
        <f t="shared" si="74"/>
        <v/>
      </c>
      <c r="AB246" s="31" t="str">
        <f t="shared" si="75"/>
        <v/>
      </c>
      <c r="AC246" s="31" t="str">
        <f t="shared" si="76"/>
        <v/>
      </c>
      <c r="AD246" s="30">
        <f t="shared" si="77"/>
        <v>0</v>
      </c>
    </row>
    <row r="247" spans="1:30" ht="33" x14ac:dyDescent="0.25">
      <c r="A247" s="17" t="s">
        <v>18</v>
      </c>
      <c r="B247" s="10" t="s">
        <v>19</v>
      </c>
      <c r="C247" s="2"/>
      <c r="D247" s="2"/>
      <c r="E247" s="2"/>
      <c r="F247" s="2"/>
      <c r="G247" s="87"/>
      <c r="H247" s="2"/>
      <c r="I247" s="2"/>
      <c r="J247" s="2"/>
      <c r="K247" s="2"/>
      <c r="T247" s="46">
        <f t="shared" si="61"/>
        <v>0</v>
      </c>
      <c r="U247" s="31">
        <f t="shared" si="73"/>
        <v>659</v>
      </c>
      <c r="V247" s="31">
        <f>IF(T247=0,0,IF(U247=1,1,IF(COUNTIF($T$65:T246,T247)=0,1,0)))</f>
        <v>0</v>
      </c>
      <c r="W247" s="31">
        <f>IF(T247=0,0,SUM($V$65:V247))</f>
        <v>0</v>
      </c>
      <c r="X247" s="31" t="str">
        <f t="shared" si="62"/>
        <v>-</v>
      </c>
      <c r="Y247" s="47"/>
      <c r="Z247" s="29">
        <v>179</v>
      </c>
      <c r="AA247" s="31" t="str">
        <f t="shared" si="74"/>
        <v/>
      </c>
      <c r="AB247" s="31" t="str">
        <f t="shared" si="75"/>
        <v/>
      </c>
      <c r="AC247" s="31" t="str">
        <f t="shared" si="76"/>
        <v/>
      </c>
      <c r="AD247" s="30">
        <f t="shared" si="77"/>
        <v>0</v>
      </c>
    </row>
    <row r="248" spans="1:30" ht="15.75" x14ac:dyDescent="0.25">
      <c r="A248" s="20" t="s">
        <v>20</v>
      </c>
      <c r="B248" s="28" cm="1">
        <f t="array" ref="B248">SUM(IF($C$266:$C$309=A248,$F$266:$F$309))</f>
        <v>0</v>
      </c>
      <c r="C248" s="21"/>
      <c r="D248" s="2"/>
      <c r="E248" s="21"/>
      <c r="F248" s="2"/>
      <c r="G248" s="87"/>
      <c r="H248" s="2"/>
      <c r="I248" s="2"/>
      <c r="J248" s="2"/>
      <c r="K248" s="2"/>
      <c r="T248" s="46">
        <f t="shared" si="61"/>
        <v>0</v>
      </c>
      <c r="U248" s="31">
        <f t="shared" si="73"/>
        <v>659</v>
      </c>
      <c r="V248" s="31">
        <f>IF(T248=0,0,IF(U248=1,1,IF(COUNTIF($T$65:T247,T248)=0,1,0)))</f>
        <v>0</v>
      </c>
      <c r="W248" s="31">
        <f>IF(T248=0,0,SUM($V$65:V248))</f>
        <v>0</v>
      </c>
      <c r="X248" s="31" t="str">
        <f t="shared" si="62"/>
        <v>-</v>
      </c>
      <c r="Y248" s="47"/>
      <c r="Z248" s="29">
        <v>180</v>
      </c>
      <c r="AA248" s="31" t="str">
        <f t="shared" si="74"/>
        <v/>
      </c>
      <c r="AB248" s="31" t="str">
        <f t="shared" si="75"/>
        <v/>
      </c>
      <c r="AC248" s="31" t="str">
        <f t="shared" si="76"/>
        <v/>
      </c>
      <c r="AD248" s="30">
        <f t="shared" si="77"/>
        <v>0</v>
      </c>
    </row>
    <row r="249" spans="1:30" ht="31.5" x14ac:dyDescent="0.25">
      <c r="A249" s="22" t="s">
        <v>60</v>
      </c>
      <c r="B249" s="28" cm="1">
        <f t="array" ref="B249">SUM(IF($C$266:$C$309=A249,$F$266:$F$309))</f>
        <v>0</v>
      </c>
      <c r="C249" s="2"/>
      <c r="D249" s="2"/>
      <c r="E249" s="2"/>
      <c r="F249" s="2"/>
      <c r="G249" s="87"/>
      <c r="H249" s="2"/>
      <c r="I249" s="2"/>
      <c r="J249" s="2"/>
      <c r="K249" s="2"/>
      <c r="T249" s="46">
        <f t="shared" si="61"/>
        <v>0</v>
      </c>
      <c r="U249" s="31">
        <f t="shared" ref="U249:U257" si="78">COUNTIF($T$65:$T$759,T249)</f>
        <v>659</v>
      </c>
      <c r="V249" s="31">
        <f>IF(T249=0,0,IF(U249=1,1,IF(COUNTIF($T$65:T248,T249)=0,1,0)))</f>
        <v>0</v>
      </c>
      <c r="W249" s="31">
        <f>IF(T249=0,0,SUM($V$65:V249))</f>
        <v>0</v>
      </c>
      <c r="X249" s="31" t="str">
        <f t="shared" si="62"/>
        <v>-</v>
      </c>
      <c r="Y249" s="47"/>
      <c r="Z249" s="29">
        <v>181</v>
      </c>
      <c r="AA249" s="31" t="str">
        <f t="shared" ref="AA249:AA257" si="79">IF(ISNA(VLOOKUP(Z249,$W$65:$X$759,2,0)),"",VLOOKUP(Z249,$W$65:$X$759,2,0))</f>
        <v/>
      </c>
      <c r="AB249" s="31" t="str">
        <f t="shared" ref="AB249:AB257" si="80">IF(ISNA(INDEX($N$65:$N$759,MATCH(AA249,$M$65:$M$759,0))),"",INDEX($N$65:$N$759,MATCH(AA249,$M$65:$M$759,0)))</f>
        <v/>
      </c>
      <c r="AC249" s="31" t="str">
        <f t="shared" ref="AC249:AC257" si="81">IF(ISNA(INDEX($O$65:$O$759,MATCH(AA249,$M$65:$M$759,0))),"",INDEX($O$65:$O$759,MATCH(AA249,$M$65:$M$759,0)))</f>
        <v/>
      </c>
      <c r="AD249" s="30">
        <f t="shared" ref="AD249:AD257" si="82">SUMIF($M$65:$M$759,AA249,$R$65:$R$759)</f>
        <v>0</v>
      </c>
    </row>
    <row r="250" spans="1:30" ht="31.5" x14ac:dyDescent="0.25">
      <c r="A250" s="22" t="s">
        <v>21</v>
      </c>
      <c r="B250" s="28" cm="1">
        <f t="array" ref="B250">SUM(IF($C$266:$C$309=A250,$F$266:$F$309))</f>
        <v>0</v>
      </c>
      <c r="C250" s="2"/>
      <c r="D250" s="2"/>
      <c r="E250" s="2"/>
      <c r="F250" s="2"/>
      <c r="G250" s="87"/>
      <c r="H250" s="2"/>
      <c r="I250" s="2"/>
      <c r="J250" s="2"/>
      <c r="K250" s="2"/>
      <c r="T250" s="46">
        <f t="shared" si="61"/>
        <v>0</v>
      </c>
      <c r="U250" s="31">
        <f t="shared" si="78"/>
        <v>659</v>
      </c>
      <c r="V250" s="31">
        <f>IF(T250=0,0,IF(U250=1,1,IF(COUNTIF($T$65:T249,T250)=0,1,0)))</f>
        <v>0</v>
      </c>
      <c r="W250" s="31">
        <f>IF(T250=0,0,SUM($V$65:V250))</f>
        <v>0</v>
      </c>
      <c r="X250" s="31" t="str">
        <f t="shared" si="62"/>
        <v>-</v>
      </c>
      <c r="Y250" s="47"/>
      <c r="Z250" s="29">
        <v>182</v>
      </c>
      <c r="AA250" s="31" t="str">
        <f t="shared" si="79"/>
        <v/>
      </c>
      <c r="AB250" s="31" t="str">
        <f t="shared" si="80"/>
        <v/>
      </c>
      <c r="AC250" s="31" t="str">
        <f t="shared" si="81"/>
        <v/>
      </c>
      <c r="AD250" s="30">
        <f t="shared" si="82"/>
        <v>0</v>
      </c>
    </row>
    <row r="251" spans="1:30" ht="31.5" x14ac:dyDescent="0.25">
      <c r="A251" s="22" t="s">
        <v>135</v>
      </c>
      <c r="B251" s="28" cm="1">
        <f t="array" ref="B251">SUM(IF($C$266:$C$309=A251,$F$266:$F$309))</f>
        <v>0</v>
      </c>
      <c r="C251" s="2"/>
      <c r="D251" s="2"/>
      <c r="E251" s="2"/>
      <c r="F251" s="2"/>
      <c r="G251" s="87"/>
      <c r="H251" s="2"/>
      <c r="I251" s="2"/>
      <c r="J251" s="2"/>
      <c r="K251" s="2"/>
      <c r="T251" s="46">
        <f t="shared" si="61"/>
        <v>0</v>
      </c>
      <c r="U251" s="31">
        <f t="shared" si="78"/>
        <v>659</v>
      </c>
      <c r="V251" s="31">
        <f>IF(T251=0,0,IF(U251=1,1,IF(COUNTIF($T$65:T250,T251)=0,1,0)))</f>
        <v>0</v>
      </c>
      <c r="W251" s="31">
        <f>IF(T251=0,0,SUM($V$65:V251))</f>
        <v>0</v>
      </c>
      <c r="X251" s="31" t="str">
        <f t="shared" si="62"/>
        <v>-</v>
      </c>
      <c r="Y251" s="47"/>
      <c r="Z251" s="29">
        <v>183</v>
      </c>
      <c r="AA251" s="31" t="str">
        <f t="shared" si="79"/>
        <v/>
      </c>
      <c r="AB251" s="31" t="str">
        <f t="shared" si="80"/>
        <v/>
      </c>
      <c r="AC251" s="31" t="str">
        <f t="shared" si="81"/>
        <v/>
      </c>
      <c r="AD251" s="30">
        <f t="shared" si="82"/>
        <v>0</v>
      </c>
    </row>
    <row r="252" spans="1:30" ht="31.5" x14ac:dyDescent="0.25">
      <c r="A252" s="22" t="s">
        <v>22</v>
      </c>
      <c r="B252" s="28" cm="1">
        <f t="array" ref="B252">SUM(IF($C$266:$C$309=A252,$F$266:$F$309))</f>
        <v>0</v>
      </c>
      <c r="C252" s="2"/>
      <c r="D252" s="2"/>
      <c r="E252" s="2"/>
      <c r="F252" s="2"/>
      <c r="G252" s="87"/>
      <c r="H252" s="2"/>
      <c r="I252" s="2"/>
      <c r="J252" s="2"/>
      <c r="K252" s="2"/>
      <c r="T252" s="46">
        <f t="shared" si="61"/>
        <v>0</v>
      </c>
      <c r="U252" s="31">
        <f t="shared" si="78"/>
        <v>659</v>
      </c>
      <c r="V252" s="31">
        <f>IF(T252=0,0,IF(U252=1,1,IF(COUNTIF($T$65:T251,T252)=0,1,0)))</f>
        <v>0</v>
      </c>
      <c r="W252" s="31">
        <f>IF(T252=0,0,SUM($V$65:V252))</f>
        <v>0</v>
      </c>
      <c r="X252" s="31" t="str">
        <f t="shared" si="62"/>
        <v>-</v>
      </c>
      <c r="Y252" s="47"/>
      <c r="Z252" s="29">
        <v>184</v>
      </c>
      <c r="AA252" s="31" t="str">
        <f t="shared" si="79"/>
        <v/>
      </c>
      <c r="AB252" s="31" t="str">
        <f t="shared" si="80"/>
        <v/>
      </c>
      <c r="AC252" s="31" t="str">
        <f t="shared" si="81"/>
        <v/>
      </c>
      <c r="AD252" s="30">
        <f t="shared" si="82"/>
        <v>0</v>
      </c>
    </row>
    <row r="253" spans="1:30" ht="31.5" x14ac:dyDescent="0.25">
      <c r="A253" s="22" t="s">
        <v>23</v>
      </c>
      <c r="B253" s="28" cm="1">
        <f t="array" ref="B253">SUM(IF($C$266:$C$309=A253,$F$266:$F$309))</f>
        <v>0</v>
      </c>
      <c r="C253" s="2"/>
      <c r="D253" s="2"/>
      <c r="E253" s="2"/>
      <c r="F253" s="2"/>
      <c r="G253" s="87"/>
      <c r="H253" s="2"/>
      <c r="I253" s="2"/>
      <c r="J253" s="2"/>
      <c r="K253" s="2"/>
      <c r="T253" s="46">
        <f t="shared" si="61"/>
        <v>0</v>
      </c>
      <c r="U253" s="31">
        <f t="shared" si="78"/>
        <v>659</v>
      </c>
      <c r="V253" s="31">
        <f>IF(T253=0,0,IF(U253=1,1,IF(COUNTIF($T$65:T252,T253)=0,1,0)))</f>
        <v>0</v>
      </c>
      <c r="W253" s="31">
        <f>IF(T253=0,0,SUM($V$65:V253))</f>
        <v>0</v>
      </c>
      <c r="X253" s="31" t="str">
        <f t="shared" si="62"/>
        <v>-</v>
      </c>
      <c r="Y253" s="47"/>
      <c r="Z253" s="29">
        <v>185</v>
      </c>
      <c r="AA253" s="31" t="str">
        <f t="shared" si="79"/>
        <v/>
      </c>
      <c r="AB253" s="31" t="str">
        <f t="shared" si="80"/>
        <v/>
      </c>
      <c r="AC253" s="31" t="str">
        <f t="shared" si="81"/>
        <v/>
      </c>
      <c r="AD253" s="30">
        <f t="shared" si="82"/>
        <v>0</v>
      </c>
    </row>
    <row r="254" spans="1:30" ht="15.75" x14ac:dyDescent="0.25">
      <c r="A254" s="22" t="s">
        <v>24</v>
      </c>
      <c r="B254" s="28" cm="1">
        <f t="array" ref="B254">SUM(IF($C$266:$C$309=A254,$F$266:$F$309))</f>
        <v>0</v>
      </c>
      <c r="C254" s="2"/>
      <c r="D254" s="2"/>
      <c r="E254" s="2"/>
      <c r="F254" s="2"/>
      <c r="G254" s="87"/>
      <c r="H254" s="2"/>
      <c r="I254" s="2"/>
      <c r="J254" s="2"/>
      <c r="K254" s="2"/>
      <c r="T254" s="46">
        <f t="shared" si="61"/>
        <v>0</v>
      </c>
      <c r="U254" s="31">
        <f t="shared" si="78"/>
        <v>659</v>
      </c>
      <c r="V254" s="31">
        <f>IF(T254=0,0,IF(U254=1,1,IF(COUNTIF($T$65:T253,T254)=0,1,0)))</f>
        <v>0</v>
      </c>
      <c r="W254" s="31">
        <f>IF(T254=0,0,SUM($V$65:V254))</f>
        <v>0</v>
      </c>
      <c r="X254" s="31" t="str">
        <f t="shared" si="62"/>
        <v>-</v>
      </c>
      <c r="Y254" s="47"/>
      <c r="Z254" s="29">
        <v>186</v>
      </c>
      <c r="AA254" s="31" t="str">
        <f t="shared" si="79"/>
        <v/>
      </c>
      <c r="AB254" s="31" t="str">
        <f t="shared" si="80"/>
        <v/>
      </c>
      <c r="AC254" s="31" t="str">
        <f t="shared" si="81"/>
        <v/>
      </c>
      <c r="AD254" s="30">
        <f t="shared" si="82"/>
        <v>0</v>
      </c>
    </row>
    <row r="255" spans="1:30" ht="47.25" x14ac:dyDescent="0.25">
      <c r="A255" s="22" t="s">
        <v>25</v>
      </c>
      <c r="B255" s="28" cm="1">
        <f t="array" ref="B255">SUM(IF($C$266:$C$309=A255,$F$266:$F$309))</f>
        <v>0</v>
      </c>
      <c r="C255" s="2"/>
      <c r="D255" s="2"/>
      <c r="E255" s="2"/>
      <c r="F255" s="2"/>
      <c r="G255" s="87"/>
      <c r="H255" s="2"/>
      <c r="I255" s="2"/>
      <c r="J255" s="2"/>
      <c r="K255" s="2"/>
      <c r="T255" s="46">
        <f t="shared" si="61"/>
        <v>0</v>
      </c>
      <c r="U255" s="31">
        <f t="shared" si="78"/>
        <v>659</v>
      </c>
      <c r="V255" s="31">
        <f>IF(T255=0,0,IF(U255=1,1,IF(COUNTIF($T$65:T254,T255)=0,1,0)))</f>
        <v>0</v>
      </c>
      <c r="W255" s="31">
        <f>IF(T255=0,0,SUM($V$65:V255))</f>
        <v>0</v>
      </c>
      <c r="X255" s="31" t="str">
        <f t="shared" si="62"/>
        <v>-</v>
      </c>
      <c r="Y255" s="47"/>
      <c r="Z255" s="29">
        <v>187</v>
      </c>
      <c r="AA255" s="31" t="str">
        <f t="shared" si="79"/>
        <v/>
      </c>
      <c r="AB255" s="31" t="str">
        <f t="shared" si="80"/>
        <v/>
      </c>
      <c r="AC255" s="31" t="str">
        <f t="shared" si="81"/>
        <v/>
      </c>
      <c r="AD255" s="30">
        <f t="shared" si="82"/>
        <v>0</v>
      </c>
    </row>
    <row r="256" spans="1:30" ht="15.75" x14ac:dyDescent="0.25">
      <c r="A256" s="22" t="s">
        <v>26</v>
      </c>
      <c r="B256" s="28" cm="1">
        <f t="array" ref="B256">SUM(IF($C$266:$C$309=A256,$F$266:$F$309))</f>
        <v>0</v>
      </c>
      <c r="C256" s="2"/>
      <c r="D256" s="2"/>
      <c r="E256" s="2"/>
      <c r="F256" s="2"/>
      <c r="G256" s="87"/>
      <c r="H256" s="2"/>
      <c r="I256" s="2"/>
      <c r="J256" s="2"/>
      <c r="K256" s="2"/>
      <c r="T256" s="46">
        <f t="shared" si="61"/>
        <v>0</v>
      </c>
      <c r="U256" s="31">
        <f t="shared" si="78"/>
        <v>659</v>
      </c>
      <c r="V256" s="31">
        <f>IF(T256=0,0,IF(U256=1,1,IF(COUNTIF($T$65:T255,T256)=0,1,0)))</f>
        <v>0</v>
      </c>
      <c r="W256" s="31">
        <f>IF(T256=0,0,SUM($V$65:V256))</f>
        <v>0</v>
      </c>
      <c r="X256" s="31" t="str">
        <f t="shared" si="62"/>
        <v>-</v>
      </c>
      <c r="Y256" s="47"/>
      <c r="Z256" s="29">
        <v>188</v>
      </c>
      <c r="AA256" s="31" t="str">
        <f t="shared" si="79"/>
        <v/>
      </c>
      <c r="AB256" s="31" t="str">
        <f t="shared" si="80"/>
        <v/>
      </c>
      <c r="AC256" s="31" t="str">
        <f t="shared" si="81"/>
        <v/>
      </c>
      <c r="AD256" s="30">
        <f t="shared" si="82"/>
        <v>0</v>
      </c>
    </row>
    <row r="257" spans="1:30" ht="15.75" x14ac:dyDescent="0.25">
      <c r="A257" s="22" t="s">
        <v>27</v>
      </c>
      <c r="B257" s="28" cm="1">
        <f t="array" ref="B257">SUM(IF($C$266:$C$309=A257,$F$266:$F$309))</f>
        <v>0</v>
      </c>
      <c r="C257" s="2"/>
      <c r="D257" s="2"/>
      <c r="E257" s="2"/>
      <c r="F257" s="2"/>
      <c r="G257" s="87"/>
      <c r="H257" s="2"/>
      <c r="I257" s="2"/>
      <c r="J257" s="2"/>
      <c r="K257" s="2"/>
      <c r="T257" s="46">
        <f t="shared" si="61"/>
        <v>0</v>
      </c>
      <c r="U257" s="31">
        <f t="shared" si="78"/>
        <v>659</v>
      </c>
      <c r="V257" s="31">
        <f>IF(T257=0,0,IF(U257=1,1,IF(COUNTIF($T$65:T256,T257)=0,1,0)))</f>
        <v>0</v>
      </c>
      <c r="W257" s="31">
        <f>IF(T257=0,0,SUM($V$65:V257))</f>
        <v>0</v>
      </c>
      <c r="X257" s="31" t="str">
        <f t="shared" si="62"/>
        <v>-</v>
      </c>
      <c r="Y257" s="47"/>
      <c r="Z257" s="29">
        <v>189</v>
      </c>
      <c r="AA257" s="31" t="str">
        <f t="shared" si="79"/>
        <v/>
      </c>
      <c r="AB257" s="31" t="str">
        <f t="shared" si="80"/>
        <v/>
      </c>
      <c r="AC257" s="31" t="str">
        <f t="shared" si="81"/>
        <v/>
      </c>
      <c r="AD257" s="30">
        <f t="shared" si="82"/>
        <v>0</v>
      </c>
    </row>
    <row r="258" spans="1:30" ht="173.25" x14ac:dyDescent="0.25">
      <c r="A258" s="22" t="s">
        <v>28</v>
      </c>
      <c r="B258" s="28" cm="1">
        <f t="array" ref="B258">SUM(IF($C$266:$C$309=A258,$F$266:$F$309))</f>
        <v>0</v>
      </c>
      <c r="C258" s="2"/>
      <c r="D258" s="2"/>
      <c r="E258" s="2"/>
      <c r="F258" s="2"/>
      <c r="G258" s="87"/>
      <c r="H258" s="2"/>
      <c r="I258" s="2"/>
      <c r="J258" s="2"/>
      <c r="K258" s="2"/>
      <c r="T258" s="46"/>
      <c r="U258" s="31"/>
      <c r="V258" s="31"/>
      <c r="W258" s="31"/>
      <c r="X258" s="31"/>
      <c r="Y258" s="47"/>
      <c r="Z258" s="29"/>
      <c r="AA258" s="31"/>
      <c r="AB258" s="31"/>
      <c r="AC258" s="31"/>
      <c r="AD258" s="30"/>
    </row>
    <row r="259" spans="1:30" ht="141.75" x14ac:dyDescent="0.25">
      <c r="A259" s="22" t="s">
        <v>202</v>
      </c>
      <c r="B259" s="28" cm="1">
        <f t="array" ref="B259">SUM(IF($C$266:$C$309=A259,$F$266:$F$309))</f>
        <v>0</v>
      </c>
      <c r="C259" s="2"/>
      <c r="D259" s="2"/>
      <c r="E259" s="2"/>
      <c r="F259" s="2"/>
      <c r="G259" s="87"/>
      <c r="H259" s="2"/>
      <c r="I259" s="2"/>
      <c r="J259" s="2"/>
      <c r="K259" s="2"/>
      <c r="T259" s="46"/>
      <c r="U259" s="31"/>
      <c r="V259" s="31"/>
      <c r="W259" s="31"/>
      <c r="X259" s="31"/>
      <c r="Y259" s="47"/>
      <c r="Z259" s="29"/>
      <c r="AA259" s="31"/>
      <c r="AB259" s="31"/>
      <c r="AC259" s="31"/>
      <c r="AD259" s="30"/>
    </row>
    <row r="260" spans="1:30" ht="15.75" x14ac:dyDescent="0.25">
      <c r="A260" s="22" t="s">
        <v>30</v>
      </c>
      <c r="B260" s="28" cm="1">
        <f t="array" ref="B260">SUM(IF($C$266:$C$309=A260,$F$266:$F$309))</f>
        <v>0</v>
      </c>
      <c r="C260" s="2"/>
      <c r="D260" s="2"/>
      <c r="E260" s="2"/>
      <c r="F260" s="2"/>
      <c r="G260" s="87"/>
      <c r="H260" s="2"/>
      <c r="I260" s="2"/>
      <c r="J260" s="2"/>
      <c r="K260" s="2"/>
      <c r="T260" s="46"/>
      <c r="U260" s="31"/>
      <c r="V260" s="31"/>
      <c r="W260" s="31"/>
      <c r="X260" s="31"/>
      <c r="Y260" s="47"/>
      <c r="Z260" s="29"/>
      <c r="AA260" s="31"/>
      <c r="AB260" s="31"/>
      <c r="AC260" s="31"/>
      <c r="AD260" s="30"/>
    </row>
    <row r="261" spans="1:30" ht="15.75" x14ac:dyDescent="0.25">
      <c r="A261" s="22" t="s">
        <v>31</v>
      </c>
      <c r="B261" s="28" cm="1">
        <f t="array" ref="B261">SUM(IF($C$266:$C$309=A261,$F$266:$F$309))</f>
        <v>0</v>
      </c>
      <c r="C261" s="2"/>
      <c r="D261" s="2"/>
      <c r="E261" s="2"/>
      <c r="F261" s="2"/>
      <c r="G261" s="87"/>
      <c r="H261" s="2"/>
      <c r="I261" s="2"/>
      <c r="J261" s="2"/>
      <c r="K261" s="2"/>
      <c r="T261" s="46"/>
      <c r="U261" s="31"/>
      <c r="V261" s="31"/>
      <c r="W261" s="31"/>
      <c r="X261" s="31"/>
      <c r="Y261" s="47"/>
      <c r="Z261" s="29"/>
      <c r="AA261" s="31"/>
      <c r="AB261" s="31"/>
      <c r="AC261" s="31"/>
      <c r="AD261" s="30"/>
    </row>
    <row r="262" spans="1:30" ht="15.75" x14ac:dyDescent="0.25">
      <c r="A262" s="19"/>
      <c r="B262" s="2"/>
      <c r="C262" s="23"/>
      <c r="D262" s="2"/>
      <c r="E262" s="2"/>
      <c r="F262" s="2"/>
      <c r="G262" s="87"/>
      <c r="H262" s="2"/>
      <c r="I262" s="2"/>
      <c r="J262" s="2"/>
      <c r="K262" s="2"/>
      <c r="T262" s="46">
        <f t="shared" si="61"/>
        <v>0</v>
      </c>
      <c r="U262" s="31">
        <f t="shared" ref="U262:U293" si="83">COUNTIF($T$65:$T$759,T262)</f>
        <v>659</v>
      </c>
      <c r="V262" s="31">
        <f>IF(T262=0,0,IF(U262=1,1,IF(COUNTIF($T$65:T261,T262)=0,1,0)))</f>
        <v>0</v>
      </c>
      <c r="W262" s="31">
        <f>IF(T262=0,0,SUM($V$65:V262))</f>
        <v>0</v>
      </c>
      <c r="X262" s="31" t="str">
        <f t="shared" si="62"/>
        <v>-</v>
      </c>
      <c r="Y262" s="47"/>
      <c r="Z262" s="29">
        <v>192</v>
      </c>
      <c r="AA262" s="31" t="str">
        <f t="shared" ref="AA262:AA293" si="84">IF(ISNA(VLOOKUP(Z262,$W$65:$X$759,2,0)),"",VLOOKUP(Z262,$W$65:$X$759,2,0))</f>
        <v/>
      </c>
      <c r="AB262" s="31" t="str">
        <f t="shared" ref="AB262:AB293" si="85">IF(ISNA(INDEX($N$65:$N$759,MATCH(AA262,$M$65:$M$759,0))),"",INDEX($N$65:$N$759,MATCH(AA262,$M$65:$M$759,0)))</f>
        <v/>
      </c>
      <c r="AC262" s="31" t="str">
        <f t="shared" ref="AC262:AC293" si="86">IF(ISNA(INDEX($O$65:$O$759,MATCH(AA262,$M$65:$M$759,0))),"",INDEX($O$65:$O$759,MATCH(AA262,$M$65:$M$759,0)))</f>
        <v/>
      </c>
      <c r="AD262" s="30">
        <f t="shared" ref="AD262:AD293" si="87">SUMIF($M$65:$M$759,AA262,$R$65:$R$759)</f>
        <v>0</v>
      </c>
    </row>
    <row r="263" spans="1:30" ht="18.75" x14ac:dyDescent="0.3">
      <c r="A263" s="24" t="s">
        <v>32</v>
      </c>
      <c r="B263" s="2"/>
      <c r="C263" s="2"/>
      <c r="D263" s="2"/>
      <c r="E263" s="2"/>
      <c r="F263" s="2"/>
      <c r="G263" s="87"/>
      <c r="H263" s="2"/>
      <c r="I263" s="2"/>
      <c r="J263" s="2"/>
      <c r="K263" s="2"/>
      <c r="T263" s="46">
        <f t="shared" si="61"/>
        <v>0</v>
      </c>
      <c r="U263" s="31">
        <f t="shared" si="83"/>
        <v>659</v>
      </c>
      <c r="V263" s="31">
        <f>IF(T263=0,0,IF(U263=1,1,IF(COUNTIF($T$65:T262,T263)=0,1,0)))</f>
        <v>0</v>
      </c>
      <c r="W263" s="31">
        <f>IF(T263=0,0,SUM($V$65:V263))</f>
        <v>0</v>
      </c>
      <c r="X263" s="31" t="str">
        <f t="shared" si="62"/>
        <v>-</v>
      </c>
      <c r="Y263" s="47"/>
      <c r="Z263" s="29">
        <v>193</v>
      </c>
      <c r="AA263" s="31" t="str">
        <f t="shared" si="84"/>
        <v/>
      </c>
      <c r="AB263" s="31" t="str">
        <f t="shared" si="85"/>
        <v/>
      </c>
      <c r="AC263" s="31" t="str">
        <f t="shared" si="86"/>
        <v/>
      </c>
      <c r="AD263" s="30">
        <f t="shared" si="87"/>
        <v>0</v>
      </c>
    </row>
    <row r="264" spans="1:30" x14ac:dyDescent="0.25">
      <c r="A264" s="138" t="s">
        <v>33</v>
      </c>
      <c r="B264" s="139"/>
      <c r="C264" s="139"/>
      <c r="D264" s="139"/>
      <c r="E264" s="139"/>
      <c r="F264" s="140"/>
      <c r="G264" s="87"/>
      <c r="H264" s="2"/>
      <c r="I264" s="2"/>
      <c r="J264" s="2"/>
      <c r="K264" s="2"/>
      <c r="T264" s="46">
        <f t="shared" ref="T264:T327" si="88">IF(ISBLANK(M264),0,M264)</f>
        <v>0</v>
      </c>
      <c r="U264" s="31">
        <f t="shared" si="83"/>
        <v>659</v>
      </c>
      <c r="V264" s="31">
        <f>IF(T264=0,0,IF(U264=1,1,IF(COUNTIF($T$65:T263,T264)=0,1,0)))</f>
        <v>0</v>
      </c>
      <c r="W264" s="31">
        <f>IF(T264=0,0,SUM($V$65:V264))</f>
        <v>0</v>
      </c>
      <c r="X264" s="31" t="str">
        <f t="shared" ref="X264:X327" si="89">IF(ISNA(IF(V264=1,T264,"-")),"-",IF(V264=1,T264,"-"))</f>
        <v>-</v>
      </c>
      <c r="Y264" s="47"/>
      <c r="Z264" s="29">
        <v>194</v>
      </c>
      <c r="AA264" s="31" t="str">
        <f t="shared" si="84"/>
        <v/>
      </c>
      <c r="AB264" s="31" t="str">
        <f t="shared" si="85"/>
        <v/>
      </c>
      <c r="AC264" s="31" t="str">
        <f t="shared" si="86"/>
        <v/>
      </c>
      <c r="AD264" s="30">
        <f t="shared" si="87"/>
        <v>0</v>
      </c>
    </row>
    <row r="265" spans="1:30" ht="48" x14ac:dyDescent="0.25">
      <c r="A265" s="17" t="s">
        <v>34</v>
      </c>
      <c r="B265" s="6" t="s">
        <v>35</v>
      </c>
      <c r="C265" s="6" t="s">
        <v>18</v>
      </c>
      <c r="D265" s="6" t="s">
        <v>36</v>
      </c>
      <c r="E265" s="10" t="s">
        <v>37</v>
      </c>
      <c r="F265" s="10" t="s">
        <v>38</v>
      </c>
      <c r="G265" s="87"/>
      <c r="H265" s="2"/>
      <c r="I265" s="2"/>
      <c r="J265" s="2"/>
      <c r="K265" s="2"/>
      <c r="T265" s="46">
        <f t="shared" si="88"/>
        <v>0</v>
      </c>
      <c r="U265" s="31">
        <f t="shared" si="83"/>
        <v>659</v>
      </c>
      <c r="V265" s="31">
        <f>IF(T265=0,0,IF(U265=1,1,IF(COUNTIF($T$65:T264,T265)=0,1,0)))</f>
        <v>0</v>
      </c>
      <c r="W265" s="31">
        <f>IF(T265=0,0,SUM($V$65:V265))</f>
        <v>0</v>
      </c>
      <c r="X265" s="31" t="str">
        <f t="shared" si="89"/>
        <v>-</v>
      </c>
      <c r="Y265" s="47"/>
      <c r="Z265" s="29">
        <v>195</v>
      </c>
      <c r="AA265" s="31" t="str">
        <f t="shared" si="84"/>
        <v/>
      </c>
      <c r="AB265" s="31" t="str">
        <f t="shared" si="85"/>
        <v/>
      </c>
      <c r="AC265" s="31" t="str">
        <f t="shared" si="86"/>
        <v/>
      </c>
      <c r="AD265" s="30">
        <f t="shared" si="87"/>
        <v>0</v>
      </c>
    </row>
    <row r="266" spans="1:30" x14ac:dyDescent="0.25">
      <c r="A266" s="3"/>
      <c r="B266" s="5" t="str">
        <f>IFERROR(VLOOKUP($A266,'Lookup tables'!$A$2:$E$247,2,FALSE),"")</f>
        <v/>
      </c>
      <c r="C266" s="27" t="str">
        <f>IFERROR(VLOOKUP(A266,'Lookup tables'!$A$2:$E$2474,5,FALSE),"")</f>
        <v/>
      </c>
      <c r="D266" s="5">
        <f>IF(ISNUMBER(VLOOKUP($A266,'Lookup tables'!$A$2:$E$247,4,FALSE)),VLOOKUP($A266,'Lookup tables'!$A$2:$E$247,4,FALSE),0)</f>
        <v>0</v>
      </c>
      <c r="E266" s="4"/>
      <c r="F266" s="7">
        <f>D266*E266</f>
        <v>0</v>
      </c>
      <c r="G266" s="88"/>
      <c r="H266" s="21"/>
      <c r="I266" s="21">
        <f t="shared" ref="I266:I285" si="90">A266</f>
        <v>0</v>
      </c>
      <c r="J266" s="21">
        <f>E266</f>
        <v>0</v>
      </c>
      <c r="K266" s="21">
        <f>F266</f>
        <v>0</v>
      </c>
      <c r="T266" s="46">
        <f t="shared" si="88"/>
        <v>0</v>
      </c>
      <c r="U266" s="31">
        <f t="shared" si="83"/>
        <v>659</v>
      </c>
      <c r="V266" s="31">
        <f>IF(T266=0,0,IF(U266=1,1,IF(COUNTIF($T$65:T265,T266)=0,1,0)))</f>
        <v>0</v>
      </c>
      <c r="W266" s="31">
        <f>IF(T266=0,0,SUM($V$65:V266))</f>
        <v>0</v>
      </c>
      <c r="X266" s="31" t="str">
        <f t="shared" si="89"/>
        <v>-</v>
      </c>
      <c r="Y266" s="47"/>
      <c r="Z266" s="29">
        <v>196</v>
      </c>
      <c r="AA266" s="31" t="str">
        <f t="shared" si="84"/>
        <v/>
      </c>
      <c r="AB266" s="31" t="str">
        <f t="shared" si="85"/>
        <v/>
      </c>
      <c r="AC266" s="31" t="str">
        <f t="shared" si="86"/>
        <v/>
      </c>
      <c r="AD266" s="30">
        <f t="shared" si="87"/>
        <v>0</v>
      </c>
    </row>
    <row r="267" spans="1:30" x14ac:dyDescent="0.25">
      <c r="A267" s="3"/>
      <c r="B267" s="5" t="str">
        <f>IFERROR(VLOOKUP($A267,'Lookup tables'!$A$2:$E$247,2,FALSE),"")</f>
        <v/>
      </c>
      <c r="C267" s="27" t="str">
        <f>IFERROR(VLOOKUP(A267,'Lookup tables'!$A$2:$E$2474,5,FALSE),"")</f>
        <v/>
      </c>
      <c r="D267" s="5">
        <f>IF(ISNUMBER(VLOOKUP($A267,'Lookup tables'!$A$2:$E$247,4,FALSE)),VLOOKUP($A267,'Lookup tables'!$A$2:$E$247,4,FALSE),0)</f>
        <v>0</v>
      </c>
      <c r="E267" s="4"/>
      <c r="F267" s="7">
        <f t="shared" ref="F267:F285" si="91">D267*E267</f>
        <v>0</v>
      </c>
      <c r="G267" s="87"/>
      <c r="H267" s="2"/>
      <c r="I267" s="21">
        <f t="shared" si="90"/>
        <v>0</v>
      </c>
      <c r="J267" s="21">
        <f t="shared" ref="J267:J285" si="92">E267</f>
        <v>0</v>
      </c>
      <c r="K267" s="21">
        <f t="shared" ref="K267:K285" si="93">F267</f>
        <v>0</v>
      </c>
      <c r="T267" s="46">
        <f t="shared" si="88"/>
        <v>0</v>
      </c>
      <c r="U267" s="31">
        <f t="shared" si="83"/>
        <v>659</v>
      </c>
      <c r="V267" s="31">
        <f>IF(T267=0,0,IF(U267=1,1,IF(COUNTIF($T$65:T266,T267)=0,1,0)))</f>
        <v>0</v>
      </c>
      <c r="W267" s="31">
        <f>IF(T267=0,0,SUM($V$65:V267))</f>
        <v>0</v>
      </c>
      <c r="X267" s="31" t="str">
        <f t="shared" si="89"/>
        <v>-</v>
      </c>
      <c r="Y267" s="47"/>
      <c r="Z267" s="29">
        <v>197</v>
      </c>
      <c r="AA267" s="31" t="str">
        <f t="shared" si="84"/>
        <v/>
      </c>
      <c r="AB267" s="31" t="str">
        <f t="shared" si="85"/>
        <v/>
      </c>
      <c r="AC267" s="31" t="str">
        <f t="shared" si="86"/>
        <v/>
      </c>
      <c r="AD267" s="30">
        <f t="shared" si="87"/>
        <v>0</v>
      </c>
    </row>
    <row r="268" spans="1:30" x14ac:dyDescent="0.25">
      <c r="A268" s="3"/>
      <c r="B268" s="5"/>
      <c r="C268" s="27" t="str">
        <f>IFERROR(VLOOKUP(A268,'Lookup tables'!$A$2:$E$2474,5,FALSE),"")</f>
        <v/>
      </c>
      <c r="D268" s="5">
        <f>IF(ISNUMBER(VLOOKUP($A268,'Lookup tables'!$A$2:$E$247,4,FALSE)),VLOOKUP($A268,'Lookup tables'!$A$2:$E$247,4,FALSE),0)</f>
        <v>0</v>
      </c>
      <c r="E268" s="4"/>
      <c r="F268" s="7">
        <f t="shared" si="91"/>
        <v>0</v>
      </c>
      <c r="G268" s="87"/>
      <c r="H268" s="2"/>
      <c r="I268" s="21">
        <f t="shared" si="90"/>
        <v>0</v>
      </c>
      <c r="J268" s="21">
        <f t="shared" si="92"/>
        <v>0</v>
      </c>
      <c r="K268" s="21">
        <f t="shared" si="93"/>
        <v>0</v>
      </c>
      <c r="T268" s="46">
        <f t="shared" si="88"/>
        <v>0</v>
      </c>
      <c r="U268" s="31">
        <f t="shared" si="83"/>
        <v>659</v>
      </c>
      <c r="V268" s="31">
        <f>IF(T268=0,0,IF(U268=1,1,IF(COUNTIF($T$65:T267,T268)=0,1,0)))</f>
        <v>0</v>
      </c>
      <c r="W268" s="31">
        <f>IF(T268=0,0,SUM($V$65:V268))</f>
        <v>0</v>
      </c>
      <c r="X268" s="31" t="str">
        <f t="shared" si="89"/>
        <v>-</v>
      </c>
      <c r="Y268" s="47"/>
      <c r="Z268" s="29">
        <v>198</v>
      </c>
      <c r="AA268" s="31" t="str">
        <f t="shared" si="84"/>
        <v/>
      </c>
      <c r="AB268" s="31" t="str">
        <f t="shared" si="85"/>
        <v/>
      </c>
      <c r="AC268" s="31" t="str">
        <f t="shared" si="86"/>
        <v/>
      </c>
      <c r="AD268" s="30">
        <f t="shared" si="87"/>
        <v>0</v>
      </c>
    </row>
    <row r="269" spans="1:30" x14ac:dyDescent="0.25">
      <c r="A269" s="3"/>
      <c r="B269" s="5" t="str">
        <f>IFERROR(VLOOKUP($A269,'Lookup tables'!$A$2:$E$247,2,FALSE),"")</f>
        <v/>
      </c>
      <c r="C269" s="27" t="str">
        <f>IFERROR(VLOOKUP(A269,'Lookup tables'!$A$2:$E$2474,5,FALSE),"")</f>
        <v/>
      </c>
      <c r="D269" s="5">
        <f>IF(ISNUMBER(VLOOKUP($A269,'Lookup tables'!$A$2:$E$247,4,FALSE)),VLOOKUP($A269,'Lookup tables'!$A$2:$E$247,4,FALSE),0)</f>
        <v>0</v>
      </c>
      <c r="E269" s="4"/>
      <c r="F269" s="7">
        <f t="shared" si="91"/>
        <v>0</v>
      </c>
      <c r="G269" s="87"/>
      <c r="H269" s="2"/>
      <c r="I269" s="21">
        <f t="shared" si="90"/>
        <v>0</v>
      </c>
      <c r="J269" s="21">
        <f t="shared" si="92"/>
        <v>0</v>
      </c>
      <c r="K269" s="21">
        <f t="shared" si="93"/>
        <v>0</v>
      </c>
      <c r="T269" s="46">
        <f t="shared" si="88"/>
        <v>0</v>
      </c>
      <c r="U269" s="31">
        <f t="shared" si="83"/>
        <v>659</v>
      </c>
      <c r="V269" s="31">
        <f>IF(T269=0,0,IF(U269=1,1,IF(COUNTIF($T$65:T268,T269)=0,1,0)))</f>
        <v>0</v>
      </c>
      <c r="W269" s="31">
        <f>IF(T269=0,0,SUM($V$65:V269))</f>
        <v>0</v>
      </c>
      <c r="X269" s="31" t="str">
        <f t="shared" si="89"/>
        <v>-</v>
      </c>
      <c r="Y269" s="47"/>
      <c r="Z269" s="29">
        <v>199</v>
      </c>
      <c r="AA269" s="31" t="str">
        <f t="shared" si="84"/>
        <v/>
      </c>
      <c r="AB269" s="31" t="str">
        <f t="shared" si="85"/>
        <v/>
      </c>
      <c r="AC269" s="31" t="str">
        <f t="shared" si="86"/>
        <v/>
      </c>
      <c r="AD269" s="30">
        <f t="shared" si="87"/>
        <v>0</v>
      </c>
    </row>
    <row r="270" spans="1:30" x14ac:dyDescent="0.25">
      <c r="A270" s="3"/>
      <c r="B270" s="5" t="str">
        <f>IFERROR(VLOOKUP($A270,'Lookup tables'!$A$2:$E$247,2,FALSE),"")</f>
        <v/>
      </c>
      <c r="C270" s="27" t="str">
        <f>IFERROR(VLOOKUP(A270,'Lookup tables'!$A$2:$E$2474,5,FALSE),"")</f>
        <v/>
      </c>
      <c r="D270" s="5">
        <f>IF(ISNUMBER(VLOOKUP($A270,'Lookup tables'!$A$2:$E$247,4,FALSE)),VLOOKUP($A270,'Lookup tables'!$A$2:$E$247,4,FALSE),0)</f>
        <v>0</v>
      </c>
      <c r="E270" s="4"/>
      <c r="F270" s="7">
        <f t="shared" si="91"/>
        <v>0</v>
      </c>
      <c r="G270" s="87"/>
      <c r="H270" s="2"/>
      <c r="I270" s="21">
        <f t="shared" si="90"/>
        <v>0</v>
      </c>
      <c r="J270" s="21">
        <f t="shared" si="92"/>
        <v>0</v>
      </c>
      <c r="K270" s="21">
        <f t="shared" si="93"/>
        <v>0</v>
      </c>
      <c r="T270" s="46">
        <f t="shared" si="88"/>
        <v>0</v>
      </c>
      <c r="U270" s="31">
        <f t="shared" si="83"/>
        <v>659</v>
      </c>
      <c r="V270" s="31">
        <f>IF(T270=0,0,IF(U270=1,1,IF(COUNTIF($T$65:T269,T270)=0,1,0)))</f>
        <v>0</v>
      </c>
      <c r="W270" s="31">
        <f>IF(T270=0,0,SUM($V$65:V270))</f>
        <v>0</v>
      </c>
      <c r="X270" s="31" t="str">
        <f t="shared" si="89"/>
        <v>-</v>
      </c>
      <c r="Y270" s="47"/>
      <c r="Z270" s="29">
        <v>200</v>
      </c>
      <c r="AA270" s="31" t="str">
        <f t="shared" si="84"/>
        <v/>
      </c>
      <c r="AB270" s="31" t="str">
        <f t="shared" si="85"/>
        <v/>
      </c>
      <c r="AC270" s="31" t="str">
        <f t="shared" si="86"/>
        <v/>
      </c>
      <c r="AD270" s="30">
        <f t="shared" si="87"/>
        <v>0</v>
      </c>
    </row>
    <row r="271" spans="1:30" x14ac:dyDescent="0.25">
      <c r="A271" s="3"/>
      <c r="B271" s="5" t="str">
        <f>IFERROR(VLOOKUP($A271,'Lookup tables'!$A$2:$E$247,2,FALSE),"")</f>
        <v/>
      </c>
      <c r="C271" s="27" t="str">
        <f>IFERROR(VLOOKUP(A271,'Lookup tables'!$A$2:$E$2474,5,FALSE),"")</f>
        <v/>
      </c>
      <c r="D271" s="5">
        <f>IF(ISNUMBER(VLOOKUP($A271,'Lookup tables'!$A$2:$E$247,4,FALSE)),VLOOKUP($A271,'Lookup tables'!$A$2:$E$247,4,FALSE),0)</f>
        <v>0</v>
      </c>
      <c r="E271" s="4"/>
      <c r="F271" s="7">
        <f t="shared" si="91"/>
        <v>0</v>
      </c>
      <c r="G271" s="87"/>
      <c r="H271" s="2"/>
      <c r="I271" s="21">
        <f t="shared" si="90"/>
        <v>0</v>
      </c>
      <c r="J271" s="21">
        <f t="shared" si="92"/>
        <v>0</v>
      </c>
      <c r="K271" s="21">
        <f t="shared" si="93"/>
        <v>0</v>
      </c>
      <c r="T271" s="46">
        <f t="shared" si="88"/>
        <v>0</v>
      </c>
      <c r="U271" s="31">
        <f t="shared" si="83"/>
        <v>659</v>
      </c>
      <c r="V271" s="31">
        <f>IF(T271=0,0,IF(U271=1,1,IF(COUNTIF($T$65:T270,T271)=0,1,0)))</f>
        <v>0</v>
      </c>
      <c r="W271" s="31">
        <f>IF(T271=0,0,SUM($V$65:V271))</f>
        <v>0</v>
      </c>
      <c r="X271" s="31" t="str">
        <f t="shared" si="89"/>
        <v>-</v>
      </c>
      <c r="Y271" s="47"/>
      <c r="Z271" s="29">
        <v>201</v>
      </c>
      <c r="AA271" s="31" t="str">
        <f t="shared" si="84"/>
        <v/>
      </c>
      <c r="AB271" s="31" t="str">
        <f t="shared" si="85"/>
        <v/>
      </c>
      <c r="AC271" s="31" t="str">
        <f t="shared" si="86"/>
        <v/>
      </c>
      <c r="AD271" s="30">
        <f t="shared" si="87"/>
        <v>0</v>
      </c>
    </row>
    <row r="272" spans="1:30" x14ac:dyDescent="0.25">
      <c r="A272" s="3"/>
      <c r="B272" s="5" t="str">
        <f>IFERROR(VLOOKUP($A272,'Lookup tables'!$A$2:$E$247,2,FALSE),"")</f>
        <v/>
      </c>
      <c r="C272" s="27" t="str">
        <f>IFERROR(VLOOKUP(A272,'Lookup tables'!$A$2:$E$2474,5,FALSE),"")</f>
        <v/>
      </c>
      <c r="D272" s="5">
        <f>IF(ISNUMBER(VLOOKUP($A272,'Lookup tables'!$A$2:$E$247,4,FALSE)),VLOOKUP($A272,'Lookup tables'!$A$2:$E$247,4,FALSE),0)</f>
        <v>0</v>
      </c>
      <c r="E272" s="4"/>
      <c r="F272" s="7">
        <f t="shared" si="91"/>
        <v>0</v>
      </c>
      <c r="G272" s="87"/>
      <c r="H272" s="2"/>
      <c r="I272" s="21">
        <f t="shared" si="90"/>
        <v>0</v>
      </c>
      <c r="J272" s="21">
        <f t="shared" si="92"/>
        <v>0</v>
      </c>
      <c r="K272" s="21">
        <f t="shared" si="93"/>
        <v>0</v>
      </c>
      <c r="T272" s="46">
        <f t="shared" si="88"/>
        <v>0</v>
      </c>
      <c r="U272" s="31">
        <f t="shared" si="83"/>
        <v>659</v>
      </c>
      <c r="V272" s="31">
        <f>IF(T272=0,0,IF(U272=1,1,IF(COUNTIF($T$65:T271,T272)=0,1,0)))</f>
        <v>0</v>
      </c>
      <c r="W272" s="31">
        <f>IF(T272=0,0,SUM($V$65:V272))</f>
        <v>0</v>
      </c>
      <c r="X272" s="31" t="str">
        <f t="shared" si="89"/>
        <v>-</v>
      </c>
      <c r="Y272" s="47"/>
      <c r="Z272" s="29">
        <v>202</v>
      </c>
      <c r="AA272" s="31" t="str">
        <f t="shared" si="84"/>
        <v/>
      </c>
      <c r="AB272" s="31" t="str">
        <f t="shared" si="85"/>
        <v/>
      </c>
      <c r="AC272" s="31" t="str">
        <f t="shared" si="86"/>
        <v/>
      </c>
      <c r="AD272" s="30">
        <f t="shared" si="87"/>
        <v>0</v>
      </c>
    </row>
    <row r="273" spans="1:30" x14ac:dyDescent="0.25">
      <c r="A273" s="3"/>
      <c r="B273" s="5" t="str">
        <f>IFERROR(VLOOKUP($A273,'Lookup tables'!$A$2:$E$247,2,FALSE),"")</f>
        <v/>
      </c>
      <c r="C273" s="27" t="str">
        <f>IFERROR(VLOOKUP(A273,'Lookup tables'!$A$2:$E$2474,5,FALSE),"")</f>
        <v/>
      </c>
      <c r="D273" s="5">
        <f>IF(ISNUMBER(VLOOKUP($A273,'Lookup tables'!$A$2:$E$247,4,FALSE)),VLOOKUP($A273,'Lookup tables'!$A$2:$E$247,4,FALSE),0)</f>
        <v>0</v>
      </c>
      <c r="E273" s="4"/>
      <c r="F273" s="7">
        <f t="shared" si="91"/>
        <v>0</v>
      </c>
      <c r="G273" s="87"/>
      <c r="H273" s="2"/>
      <c r="I273" s="21">
        <f t="shared" si="90"/>
        <v>0</v>
      </c>
      <c r="J273" s="21">
        <f t="shared" si="92"/>
        <v>0</v>
      </c>
      <c r="K273" s="21">
        <f t="shared" si="93"/>
        <v>0</v>
      </c>
      <c r="T273" s="46">
        <f t="shared" si="88"/>
        <v>0</v>
      </c>
      <c r="U273" s="31">
        <f t="shared" si="83"/>
        <v>659</v>
      </c>
      <c r="V273" s="31">
        <f>IF(T273=0,0,IF(U273=1,1,IF(COUNTIF($T$65:T272,T273)=0,1,0)))</f>
        <v>0</v>
      </c>
      <c r="W273" s="31">
        <f>IF(T273=0,0,SUM($V$65:V273))</f>
        <v>0</v>
      </c>
      <c r="X273" s="31" t="str">
        <f t="shared" si="89"/>
        <v>-</v>
      </c>
      <c r="Y273" s="47"/>
      <c r="Z273" s="29">
        <v>203</v>
      </c>
      <c r="AA273" s="31" t="str">
        <f t="shared" si="84"/>
        <v/>
      </c>
      <c r="AB273" s="31" t="str">
        <f t="shared" si="85"/>
        <v/>
      </c>
      <c r="AC273" s="31" t="str">
        <f t="shared" si="86"/>
        <v/>
      </c>
      <c r="AD273" s="30">
        <f t="shared" si="87"/>
        <v>0</v>
      </c>
    </row>
    <row r="274" spans="1:30" x14ac:dyDescent="0.25">
      <c r="A274" s="3"/>
      <c r="B274" s="5" t="str">
        <f>IFERROR(VLOOKUP($A274,'Lookup tables'!$A$2:$E$247,2,FALSE),"")</f>
        <v/>
      </c>
      <c r="C274" s="27" t="str">
        <f>IFERROR(VLOOKUP(A274,'Lookup tables'!$A$2:$E$2474,5,FALSE),"")</f>
        <v/>
      </c>
      <c r="D274" s="5">
        <f>IF(ISNUMBER(VLOOKUP($A274,'Lookup tables'!$A$2:$E$247,4,FALSE)),VLOOKUP($A274,'Lookup tables'!$A$2:$E$247,4,FALSE),0)</f>
        <v>0</v>
      </c>
      <c r="E274" s="4"/>
      <c r="F274" s="7">
        <f t="shared" si="91"/>
        <v>0</v>
      </c>
      <c r="G274" s="87"/>
      <c r="H274" s="2"/>
      <c r="I274" s="21">
        <f t="shared" si="90"/>
        <v>0</v>
      </c>
      <c r="J274" s="21">
        <f t="shared" si="92"/>
        <v>0</v>
      </c>
      <c r="K274" s="21">
        <f t="shared" si="93"/>
        <v>0</v>
      </c>
      <c r="T274" s="46">
        <f t="shared" si="88"/>
        <v>0</v>
      </c>
      <c r="U274" s="31">
        <f t="shared" si="83"/>
        <v>659</v>
      </c>
      <c r="V274" s="31">
        <f>IF(T274=0,0,IF(U274=1,1,IF(COUNTIF($T$65:T273,T274)=0,1,0)))</f>
        <v>0</v>
      </c>
      <c r="W274" s="31">
        <f>IF(T274=0,0,SUM($V$65:V274))</f>
        <v>0</v>
      </c>
      <c r="X274" s="31" t="str">
        <f t="shared" si="89"/>
        <v>-</v>
      </c>
      <c r="Y274" s="47"/>
      <c r="Z274" s="29">
        <v>204</v>
      </c>
      <c r="AA274" s="31" t="str">
        <f t="shared" si="84"/>
        <v/>
      </c>
      <c r="AB274" s="31" t="str">
        <f t="shared" si="85"/>
        <v/>
      </c>
      <c r="AC274" s="31" t="str">
        <f t="shared" si="86"/>
        <v/>
      </c>
      <c r="AD274" s="30">
        <f t="shared" si="87"/>
        <v>0</v>
      </c>
    </row>
    <row r="275" spans="1:30" x14ac:dyDescent="0.25">
      <c r="A275" s="3"/>
      <c r="B275" s="5" t="str">
        <f>IFERROR(VLOOKUP($A275,'Lookup tables'!$A$2:$E$247,2,FALSE),"")</f>
        <v/>
      </c>
      <c r="C275" s="27" t="str">
        <f>IFERROR(VLOOKUP(A275,'Lookup tables'!$A$2:$E$2474,5,FALSE),"")</f>
        <v/>
      </c>
      <c r="D275" s="5">
        <f>IF(ISNUMBER(VLOOKUP($A275,'Lookup tables'!$A$2:$E$247,4,FALSE)),VLOOKUP($A275,'Lookup tables'!$A$2:$E$247,4,FALSE),0)</f>
        <v>0</v>
      </c>
      <c r="E275" s="4"/>
      <c r="F275" s="7">
        <f t="shared" si="91"/>
        <v>0</v>
      </c>
      <c r="G275" s="87"/>
      <c r="H275" s="2"/>
      <c r="I275" s="21">
        <f t="shared" si="90"/>
        <v>0</v>
      </c>
      <c r="J275" s="21">
        <f t="shared" si="92"/>
        <v>0</v>
      </c>
      <c r="K275" s="21">
        <f t="shared" si="93"/>
        <v>0</v>
      </c>
      <c r="T275" s="46">
        <f t="shared" si="88"/>
        <v>0</v>
      </c>
      <c r="U275" s="31">
        <f t="shared" si="83"/>
        <v>659</v>
      </c>
      <c r="V275" s="31">
        <f>IF(T275=0,0,IF(U275=1,1,IF(COUNTIF($T$65:T274,T275)=0,1,0)))</f>
        <v>0</v>
      </c>
      <c r="W275" s="31">
        <f>IF(T275=0,0,SUM($V$65:V275))</f>
        <v>0</v>
      </c>
      <c r="X275" s="31" t="str">
        <f t="shared" si="89"/>
        <v>-</v>
      </c>
      <c r="Y275" s="47"/>
      <c r="Z275" s="29">
        <v>205</v>
      </c>
      <c r="AA275" s="31" t="str">
        <f t="shared" si="84"/>
        <v/>
      </c>
      <c r="AB275" s="31" t="str">
        <f t="shared" si="85"/>
        <v/>
      </c>
      <c r="AC275" s="31" t="str">
        <f t="shared" si="86"/>
        <v/>
      </c>
      <c r="AD275" s="30">
        <f t="shared" si="87"/>
        <v>0</v>
      </c>
    </row>
    <row r="276" spans="1:30" x14ac:dyDescent="0.25">
      <c r="A276" s="3"/>
      <c r="B276" s="5" t="str">
        <f>IFERROR(VLOOKUP($A276,'Lookup tables'!$A$2:$E$247,2,FALSE),"")</f>
        <v/>
      </c>
      <c r="C276" s="27" t="str">
        <f>IFERROR(VLOOKUP(A276,'Lookup tables'!$A$2:$E$2474,5,FALSE),"")</f>
        <v/>
      </c>
      <c r="D276" s="5">
        <f>IF(ISNUMBER(VLOOKUP($A276,'Lookup tables'!$A$2:$E$247,4,FALSE)),VLOOKUP($A276,'Lookup tables'!$A$2:$E$247,4,FALSE),0)</f>
        <v>0</v>
      </c>
      <c r="E276" s="4"/>
      <c r="F276" s="7">
        <f t="shared" si="91"/>
        <v>0</v>
      </c>
      <c r="G276" s="87"/>
      <c r="H276" s="2"/>
      <c r="I276" s="21">
        <f t="shared" si="90"/>
        <v>0</v>
      </c>
      <c r="J276" s="21">
        <f t="shared" si="92"/>
        <v>0</v>
      </c>
      <c r="K276" s="21">
        <f t="shared" si="93"/>
        <v>0</v>
      </c>
      <c r="T276" s="46">
        <f t="shared" si="88"/>
        <v>0</v>
      </c>
      <c r="U276" s="31">
        <f t="shared" si="83"/>
        <v>659</v>
      </c>
      <c r="V276" s="31">
        <f>IF(T276=0,0,IF(U276=1,1,IF(COUNTIF($T$65:T275,T276)=0,1,0)))</f>
        <v>0</v>
      </c>
      <c r="W276" s="31">
        <f>IF(T276=0,0,SUM($V$65:V276))</f>
        <v>0</v>
      </c>
      <c r="X276" s="31" t="str">
        <f t="shared" si="89"/>
        <v>-</v>
      </c>
      <c r="Y276" s="47"/>
      <c r="Z276" s="29">
        <v>206</v>
      </c>
      <c r="AA276" s="31" t="str">
        <f t="shared" si="84"/>
        <v/>
      </c>
      <c r="AB276" s="31" t="str">
        <f t="shared" si="85"/>
        <v/>
      </c>
      <c r="AC276" s="31" t="str">
        <f t="shared" si="86"/>
        <v/>
      </c>
      <c r="AD276" s="30">
        <f t="shared" si="87"/>
        <v>0</v>
      </c>
    </row>
    <row r="277" spans="1:30" x14ac:dyDescent="0.25">
      <c r="A277" s="3"/>
      <c r="B277" s="5" t="str">
        <f>IFERROR(VLOOKUP($A277,'Lookup tables'!$A$2:$E$247,2,FALSE),"")</f>
        <v/>
      </c>
      <c r="C277" s="27" t="str">
        <f>IFERROR(VLOOKUP(A277,'Lookup tables'!$A$2:$E$2474,5,FALSE),"")</f>
        <v/>
      </c>
      <c r="D277" s="5">
        <f>IF(ISNUMBER(VLOOKUP($A277,'Lookup tables'!$A$2:$E$247,4,FALSE)),VLOOKUP($A277,'Lookup tables'!$A$2:$E$247,4,FALSE),0)</f>
        <v>0</v>
      </c>
      <c r="E277" s="4"/>
      <c r="F277" s="7">
        <f t="shared" si="91"/>
        <v>0</v>
      </c>
      <c r="G277" s="87"/>
      <c r="H277" s="2"/>
      <c r="I277" s="21">
        <f t="shared" si="90"/>
        <v>0</v>
      </c>
      <c r="J277" s="21">
        <f t="shared" si="92"/>
        <v>0</v>
      </c>
      <c r="K277" s="21">
        <f t="shared" si="93"/>
        <v>0</v>
      </c>
      <c r="T277" s="46">
        <f t="shared" si="88"/>
        <v>0</v>
      </c>
      <c r="U277" s="31">
        <f t="shared" si="83"/>
        <v>659</v>
      </c>
      <c r="V277" s="31">
        <f>IF(T277=0,0,IF(U277=1,1,IF(COUNTIF($T$65:T276,T277)=0,1,0)))</f>
        <v>0</v>
      </c>
      <c r="W277" s="31">
        <f>IF(T277=0,0,SUM($V$65:V277))</f>
        <v>0</v>
      </c>
      <c r="X277" s="31" t="str">
        <f t="shared" si="89"/>
        <v>-</v>
      </c>
      <c r="Y277" s="47"/>
      <c r="Z277" s="29">
        <v>207</v>
      </c>
      <c r="AA277" s="31" t="str">
        <f t="shared" si="84"/>
        <v/>
      </c>
      <c r="AB277" s="31" t="str">
        <f t="shared" si="85"/>
        <v/>
      </c>
      <c r="AC277" s="31" t="str">
        <f t="shared" si="86"/>
        <v/>
      </c>
      <c r="AD277" s="30">
        <f t="shared" si="87"/>
        <v>0</v>
      </c>
    </row>
    <row r="278" spans="1:30" x14ac:dyDescent="0.25">
      <c r="A278" s="3"/>
      <c r="B278" s="5" t="str">
        <f>IFERROR(VLOOKUP($A278,'Lookup tables'!$A$2:$E$247,2,FALSE),"")</f>
        <v/>
      </c>
      <c r="C278" s="27" t="str">
        <f>IFERROR(VLOOKUP(A278,'Lookup tables'!$A$2:$E$2474,5,FALSE),"")</f>
        <v/>
      </c>
      <c r="D278" s="5">
        <f>IF(ISNUMBER(VLOOKUP($A278,'Lookup tables'!$A$2:$E$247,4,FALSE)),VLOOKUP($A278,'Lookup tables'!$A$2:$E$247,4,FALSE),0)</f>
        <v>0</v>
      </c>
      <c r="E278" s="4"/>
      <c r="F278" s="7">
        <f t="shared" si="91"/>
        <v>0</v>
      </c>
      <c r="G278" s="87"/>
      <c r="H278" s="2"/>
      <c r="I278" s="21">
        <f t="shared" si="90"/>
        <v>0</v>
      </c>
      <c r="J278" s="21">
        <f t="shared" si="92"/>
        <v>0</v>
      </c>
      <c r="K278" s="21">
        <f t="shared" si="93"/>
        <v>0</v>
      </c>
      <c r="T278" s="46">
        <f t="shared" si="88"/>
        <v>0</v>
      </c>
      <c r="U278" s="31">
        <f t="shared" si="83"/>
        <v>659</v>
      </c>
      <c r="V278" s="31">
        <f>IF(T278=0,0,IF(U278=1,1,IF(COUNTIF($T$65:T277,T278)=0,1,0)))</f>
        <v>0</v>
      </c>
      <c r="W278" s="31">
        <f>IF(T278=0,0,SUM($V$65:V278))</f>
        <v>0</v>
      </c>
      <c r="X278" s="31" t="str">
        <f t="shared" si="89"/>
        <v>-</v>
      </c>
      <c r="Y278" s="47"/>
      <c r="Z278" s="29">
        <v>208</v>
      </c>
      <c r="AA278" s="31" t="str">
        <f t="shared" si="84"/>
        <v/>
      </c>
      <c r="AB278" s="31" t="str">
        <f t="shared" si="85"/>
        <v/>
      </c>
      <c r="AC278" s="31" t="str">
        <f t="shared" si="86"/>
        <v/>
      </c>
      <c r="AD278" s="30">
        <f t="shared" si="87"/>
        <v>0</v>
      </c>
    </row>
    <row r="279" spans="1:30" x14ac:dyDescent="0.25">
      <c r="A279" s="3"/>
      <c r="B279" s="5" t="str">
        <f>IFERROR(VLOOKUP($A279,'Lookup tables'!$A$2:$E$247,2,FALSE),"")</f>
        <v/>
      </c>
      <c r="C279" s="27" t="str">
        <f>IFERROR(VLOOKUP(A279,'Lookup tables'!$A$2:$E$2474,5,FALSE),"")</f>
        <v/>
      </c>
      <c r="D279" s="5">
        <f>IF(ISNUMBER(VLOOKUP($A279,'Lookup tables'!$A$2:$E$247,4,FALSE)),VLOOKUP($A279,'Lookup tables'!$A$2:$E$247,4,FALSE),0)</f>
        <v>0</v>
      </c>
      <c r="E279" s="4"/>
      <c r="F279" s="7">
        <f t="shared" si="91"/>
        <v>0</v>
      </c>
      <c r="G279" s="87"/>
      <c r="H279" s="2"/>
      <c r="I279" s="21">
        <f t="shared" si="90"/>
        <v>0</v>
      </c>
      <c r="J279" s="21">
        <f t="shared" si="92"/>
        <v>0</v>
      </c>
      <c r="K279" s="21">
        <f t="shared" si="93"/>
        <v>0</v>
      </c>
      <c r="T279" s="46">
        <f t="shared" si="88"/>
        <v>0</v>
      </c>
      <c r="U279" s="31">
        <f t="shared" si="83"/>
        <v>659</v>
      </c>
      <c r="V279" s="31">
        <f>IF(T279=0,0,IF(U279=1,1,IF(COUNTIF($T$65:T278,T279)=0,1,0)))</f>
        <v>0</v>
      </c>
      <c r="W279" s="31">
        <f>IF(T279=0,0,SUM($V$65:V279))</f>
        <v>0</v>
      </c>
      <c r="X279" s="31" t="str">
        <f t="shared" si="89"/>
        <v>-</v>
      </c>
      <c r="Y279" s="47"/>
      <c r="Z279" s="29">
        <v>209</v>
      </c>
      <c r="AA279" s="31" t="str">
        <f t="shared" si="84"/>
        <v/>
      </c>
      <c r="AB279" s="31" t="str">
        <f t="shared" si="85"/>
        <v/>
      </c>
      <c r="AC279" s="31" t="str">
        <f t="shared" si="86"/>
        <v/>
      </c>
      <c r="AD279" s="30">
        <f t="shared" si="87"/>
        <v>0</v>
      </c>
    </row>
    <row r="280" spans="1:30" x14ac:dyDescent="0.25">
      <c r="A280" s="3"/>
      <c r="B280" s="5" t="str">
        <f>IFERROR(VLOOKUP($A280,'Lookup tables'!$A$2:$E$247,2,FALSE),"")</f>
        <v/>
      </c>
      <c r="C280" s="27" t="str">
        <f>IFERROR(VLOOKUP(A280,'Lookup tables'!$A$2:$E$2474,5,FALSE),"")</f>
        <v/>
      </c>
      <c r="D280" s="5">
        <f>IF(ISNUMBER(VLOOKUP($A280,'Lookup tables'!$A$2:$E$247,4,FALSE)),VLOOKUP($A280,'Lookup tables'!$A$2:$E$247,4,FALSE),0)</f>
        <v>0</v>
      </c>
      <c r="E280" s="4"/>
      <c r="F280" s="7">
        <f t="shared" si="91"/>
        <v>0</v>
      </c>
      <c r="G280" s="87"/>
      <c r="H280" s="2"/>
      <c r="I280" s="21">
        <f t="shared" si="90"/>
        <v>0</v>
      </c>
      <c r="J280" s="21">
        <f t="shared" si="92"/>
        <v>0</v>
      </c>
      <c r="K280" s="21">
        <f t="shared" si="93"/>
        <v>0</v>
      </c>
      <c r="T280" s="46">
        <f t="shared" si="88"/>
        <v>0</v>
      </c>
      <c r="U280" s="31">
        <f t="shared" si="83"/>
        <v>659</v>
      </c>
      <c r="V280" s="31">
        <f>IF(T280=0,0,IF(U280=1,1,IF(COUNTIF($T$65:T279,T280)=0,1,0)))</f>
        <v>0</v>
      </c>
      <c r="W280" s="31">
        <f>IF(T280=0,0,SUM($V$65:V280))</f>
        <v>0</v>
      </c>
      <c r="X280" s="31" t="str">
        <f t="shared" si="89"/>
        <v>-</v>
      </c>
      <c r="Y280" s="47"/>
      <c r="Z280" s="29">
        <v>210</v>
      </c>
      <c r="AA280" s="31" t="str">
        <f t="shared" si="84"/>
        <v/>
      </c>
      <c r="AB280" s="31" t="str">
        <f t="shared" si="85"/>
        <v/>
      </c>
      <c r="AC280" s="31" t="str">
        <f t="shared" si="86"/>
        <v/>
      </c>
      <c r="AD280" s="30">
        <f t="shared" si="87"/>
        <v>0</v>
      </c>
    </row>
    <row r="281" spans="1:30" x14ac:dyDescent="0.25">
      <c r="A281" s="3"/>
      <c r="B281" s="5" t="str">
        <f>IFERROR(VLOOKUP($A281,'Lookup tables'!$A$2:$E$247,2,FALSE),"")</f>
        <v/>
      </c>
      <c r="C281" s="27" t="str">
        <f>IFERROR(VLOOKUP(A281,'Lookup tables'!$A$2:$E$2474,5,FALSE),"")</f>
        <v/>
      </c>
      <c r="D281" s="5">
        <f>IF(ISNUMBER(VLOOKUP($A281,'Lookup tables'!$A$2:$E$247,4,FALSE)),VLOOKUP($A281,'Lookup tables'!$A$2:$E$247,4,FALSE),0)</f>
        <v>0</v>
      </c>
      <c r="E281" s="4"/>
      <c r="F281" s="7">
        <f t="shared" si="91"/>
        <v>0</v>
      </c>
      <c r="G281" s="87"/>
      <c r="H281" s="2"/>
      <c r="I281" s="21">
        <f t="shared" si="90"/>
        <v>0</v>
      </c>
      <c r="J281" s="21">
        <f t="shared" si="92"/>
        <v>0</v>
      </c>
      <c r="K281" s="21">
        <f t="shared" si="93"/>
        <v>0</v>
      </c>
      <c r="T281" s="46">
        <f t="shared" si="88"/>
        <v>0</v>
      </c>
      <c r="U281" s="31">
        <f t="shared" si="83"/>
        <v>659</v>
      </c>
      <c r="V281" s="31">
        <f>IF(T281=0,0,IF(U281=1,1,IF(COUNTIF($T$65:T280,T281)=0,1,0)))</f>
        <v>0</v>
      </c>
      <c r="W281" s="31">
        <f>IF(T281=0,0,SUM($V$65:V281))</f>
        <v>0</v>
      </c>
      <c r="X281" s="31" t="str">
        <f t="shared" si="89"/>
        <v>-</v>
      </c>
      <c r="Y281" s="47"/>
      <c r="Z281" s="29">
        <v>211</v>
      </c>
      <c r="AA281" s="31" t="str">
        <f t="shared" si="84"/>
        <v/>
      </c>
      <c r="AB281" s="31" t="str">
        <f t="shared" si="85"/>
        <v/>
      </c>
      <c r="AC281" s="31" t="str">
        <f t="shared" si="86"/>
        <v/>
      </c>
      <c r="AD281" s="30">
        <f t="shared" si="87"/>
        <v>0</v>
      </c>
    </row>
    <row r="282" spans="1:30" x14ac:dyDescent="0.25">
      <c r="A282" s="3"/>
      <c r="B282" s="5" t="str">
        <f>IFERROR(VLOOKUP($A282,'Lookup tables'!$A$2:$E$247,2,FALSE),"")</f>
        <v/>
      </c>
      <c r="C282" s="27" t="str">
        <f>IFERROR(VLOOKUP(A282,'Lookup tables'!$A$2:$E$2474,5,FALSE),"")</f>
        <v/>
      </c>
      <c r="D282" s="5">
        <f>IF(ISNUMBER(VLOOKUP($A282,'Lookup tables'!$A$2:$E$247,4,FALSE)),VLOOKUP($A282,'Lookup tables'!$A$2:$E$247,4,FALSE),0)</f>
        <v>0</v>
      </c>
      <c r="E282" s="4"/>
      <c r="F282" s="7">
        <f t="shared" si="91"/>
        <v>0</v>
      </c>
      <c r="G282" s="87"/>
      <c r="H282" s="2"/>
      <c r="I282" s="21">
        <f t="shared" si="90"/>
        <v>0</v>
      </c>
      <c r="J282" s="21">
        <f t="shared" si="92"/>
        <v>0</v>
      </c>
      <c r="K282" s="21">
        <f t="shared" si="93"/>
        <v>0</v>
      </c>
      <c r="T282" s="46">
        <f t="shared" si="88"/>
        <v>0</v>
      </c>
      <c r="U282" s="31">
        <f t="shared" si="83"/>
        <v>659</v>
      </c>
      <c r="V282" s="31">
        <f>IF(T282=0,0,IF(U282=1,1,IF(COUNTIF($T$65:T281,T282)=0,1,0)))</f>
        <v>0</v>
      </c>
      <c r="W282" s="31">
        <f>IF(T282=0,0,SUM($V$65:V282))</f>
        <v>0</v>
      </c>
      <c r="X282" s="31" t="str">
        <f t="shared" si="89"/>
        <v>-</v>
      </c>
      <c r="Y282" s="47"/>
      <c r="Z282" s="29">
        <v>212</v>
      </c>
      <c r="AA282" s="31" t="str">
        <f t="shared" si="84"/>
        <v/>
      </c>
      <c r="AB282" s="31" t="str">
        <f t="shared" si="85"/>
        <v/>
      </c>
      <c r="AC282" s="31" t="str">
        <f t="shared" si="86"/>
        <v/>
      </c>
      <c r="AD282" s="30">
        <f t="shared" si="87"/>
        <v>0</v>
      </c>
    </row>
    <row r="283" spans="1:30" x14ac:dyDescent="0.25">
      <c r="A283" s="3"/>
      <c r="B283" s="5" t="str">
        <f>IFERROR(VLOOKUP($A283,'Lookup tables'!$A$2:$E$247,2,FALSE),"")</f>
        <v/>
      </c>
      <c r="C283" s="27" t="str">
        <f>IFERROR(VLOOKUP(A283,'Lookup tables'!$A$2:$E$2474,5,FALSE),"")</f>
        <v/>
      </c>
      <c r="D283" s="5">
        <f>IF(ISNUMBER(VLOOKUP($A283,'Lookup tables'!$A$2:$E$247,4,FALSE)),VLOOKUP($A283,'Lookup tables'!$A$2:$E$247,4,FALSE),0)</f>
        <v>0</v>
      </c>
      <c r="E283" s="4"/>
      <c r="F283" s="7">
        <f t="shared" si="91"/>
        <v>0</v>
      </c>
      <c r="G283" s="87"/>
      <c r="H283" s="2"/>
      <c r="I283" s="21">
        <f t="shared" si="90"/>
        <v>0</v>
      </c>
      <c r="J283" s="21">
        <f t="shared" si="92"/>
        <v>0</v>
      </c>
      <c r="K283" s="21">
        <f t="shared" si="93"/>
        <v>0</v>
      </c>
      <c r="T283" s="46">
        <f t="shared" si="88"/>
        <v>0</v>
      </c>
      <c r="U283" s="31">
        <f t="shared" si="83"/>
        <v>659</v>
      </c>
      <c r="V283" s="31">
        <f>IF(T283=0,0,IF(U283=1,1,IF(COUNTIF($T$65:T282,T283)=0,1,0)))</f>
        <v>0</v>
      </c>
      <c r="W283" s="31">
        <f>IF(T283=0,0,SUM($V$65:V283))</f>
        <v>0</v>
      </c>
      <c r="X283" s="31" t="str">
        <f t="shared" si="89"/>
        <v>-</v>
      </c>
      <c r="Y283" s="47"/>
      <c r="Z283" s="29">
        <v>213</v>
      </c>
      <c r="AA283" s="31" t="str">
        <f t="shared" si="84"/>
        <v/>
      </c>
      <c r="AB283" s="31" t="str">
        <f t="shared" si="85"/>
        <v/>
      </c>
      <c r="AC283" s="31" t="str">
        <f t="shared" si="86"/>
        <v/>
      </c>
      <c r="AD283" s="30">
        <f t="shared" si="87"/>
        <v>0</v>
      </c>
    </row>
    <row r="284" spans="1:30" x14ac:dyDescent="0.25">
      <c r="A284" s="3"/>
      <c r="B284" s="5" t="str">
        <f>IFERROR(VLOOKUP($A284,'Lookup tables'!$A$2:$E$247,2,FALSE),"")</f>
        <v/>
      </c>
      <c r="C284" s="27" t="str">
        <f>IFERROR(VLOOKUP(A284,'Lookup tables'!$A$2:$E$2474,5,FALSE),"")</f>
        <v/>
      </c>
      <c r="D284" s="5">
        <f>IF(ISNUMBER(VLOOKUP($A284,'Lookup tables'!$A$2:$E$247,4,FALSE)),VLOOKUP($A284,'Lookup tables'!$A$2:$E$247,4,FALSE),0)</f>
        <v>0</v>
      </c>
      <c r="E284" s="4"/>
      <c r="F284" s="7">
        <f t="shared" si="91"/>
        <v>0</v>
      </c>
      <c r="G284" s="87"/>
      <c r="H284" s="2"/>
      <c r="I284" s="21">
        <f t="shared" si="90"/>
        <v>0</v>
      </c>
      <c r="J284" s="21">
        <f t="shared" si="92"/>
        <v>0</v>
      </c>
      <c r="K284" s="21">
        <f t="shared" si="93"/>
        <v>0</v>
      </c>
      <c r="T284" s="46">
        <f t="shared" si="88"/>
        <v>0</v>
      </c>
      <c r="U284" s="31">
        <f t="shared" si="83"/>
        <v>659</v>
      </c>
      <c r="V284" s="31">
        <f>IF(T284=0,0,IF(U284=1,1,IF(COUNTIF($T$65:T283,T284)=0,1,0)))</f>
        <v>0</v>
      </c>
      <c r="W284" s="31">
        <f>IF(T284=0,0,SUM($V$65:V284))</f>
        <v>0</v>
      </c>
      <c r="X284" s="31" t="str">
        <f t="shared" si="89"/>
        <v>-</v>
      </c>
      <c r="Y284" s="47"/>
      <c r="Z284" s="29">
        <v>214</v>
      </c>
      <c r="AA284" s="31" t="str">
        <f t="shared" si="84"/>
        <v/>
      </c>
      <c r="AB284" s="31" t="str">
        <f t="shared" si="85"/>
        <v/>
      </c>
      <c r="AC284" s="31" t="str">
        <f t="shared" si="86"/>
        <v/>
      </c>
      <c r="AD284" s="30">
        <f t="shared" si="87"/>
        <v>0</v>
      </c>
    </row>
    <row r="285" spans="1:30" x14ac:dyDescent="0.25">
      <c r="A285" s="3"/>
      <c r="B285" s="5" t="str">
        <f>IFERROR(VLOOKUP($A285,'Lookup tables'!$A$2:$E$247,2,FALSE),"")</f>
        <v/>
      </c>
      <c r="C285" s="27" t="str">
        <f>IFERROR(VLOOKUP(A285,'Lookup tables'!$A$2:$E$2474,5,FALSE),"")</f>
        <v/>
      </c>
      <c r="D285" s="5">
        <f>IF(ISNUMBER(VLOOKUP($A285,'Lookup tables'!$A$2:$E$247,4,FALSE)),VLOOKUP($A285,'Lookup tables'!$A$2:$E$247,4,FALSE),0)</f>
        <v>0</v>
      </c>
      <c r="E285" s="4"/>
      <c r="F285" s="7">
        <f t="shared" si="91"/>
        <v>0</v>
      </c>
      <c r="G285" s="87"/>
      <c r="H285" s="2"/>
      <c r="I285" s="21">
        <f t="shared" si="90"/>
        <v>0</v>
      </c>
      <c r="J285" s="21">
        <f t="shared" si="92"/>
        <v>0</v>
      </c>
      <c r="K285" s="21">
        <f t="shared" si="93"/>
        <v>0</v>
      </c>
      <c r="T285" s="46">
        <f t="shared" si="88"/>
        <v>0</v>
      </c>
      <c r="U285" s="31">
        <f t="shared" si="83"/>
        <v>659</v>
      </c>
      <c r="V285" s="31">
        <f>IF(T285=0,0,IF(U285=1,1,IF(COUNTIF($T$65:T284,T285)=0,1,0)))</f>
        <v>0</v>
      </c>
      <c r="W285" s="31">
        <f>IF(T285=0,0,SUM($V$65:V285))</f>
        <v>0</v>
      </c>
      <c r="X285" s="31" t="str">
        <f t="shared" si="89"/>
        <v>-</v>
      </c>
      <c r="Y285" s="47"/>
      <c r="Z285" s="29">
        <v>215</v>
      </c>
      <c r="AA285" s="31" t="str">
        <f t="shared" si="84"/>
        <v/>
      </c>
      <c r="AB285" s="31" t="str">
        <f t="shared" si="85"/>
        <v/>
      </c>
      <c r="AC285" s="31" t="str">
        <f t="shared" si="86"/>
        <v/>
      </c>
      <c r="AD285" s="30">
        <f t="shared" si="87"/>
        <v>0</v>
      </c>
    </row>
    <row r="286" spans="1:30" x14ac:dyDescent="0.25">
      <c r="A286" s="19"/>
      <c r="B286" s="2"/>
      <c r="C286" s="2"/>
      <c r="D286" s="2"/>
      <c r="E286" s="2"/>
      <c r="F286" s="2"/>
      <c r="G286" s="87"/>
      <c r="H286" s="2"/>
      <c r="I286" s="2"/>
      <c r="J286" s="2"/>
      <c r="K286" s="2"/>
      <c r="T286" s="46">
        <f t="shared" si="88"/>
        <v>0</v>
      </c>
      <c r="U286" s="31">
        <f t="shared" si="83"/>
        <v>659</v>
      </c>
      <c r="V286" s="31">
        <f>IF(T286=0,0,IF(U286=1,1,IF(COUNTIF($T$65:T285,T286)=0,1,0)))</f>
        <v>0</v>
      </c>
      <c r="W286" s="31">
        <f>IF(T286=0,0,SUM($V$65:V286))</f>
        <v>0</v>
      </c>
      <c r="X286" s="31" t="str">
        <f t="shared" si="89"/>
        <v>-</v>
      </c>
      <c r="Y286" s="47"/>
      <c r="Z286" s="29">
        <v>216</v>
      </c>
      <c r="AA286" s="31" t="str">
        <f t="shared" si="84"/>
        <v/>
      </c>
      <c r="AB286" s="31" t="str">
        <f t="shared" si="85"/>
        <v/>
      </c>
      <c r="AC286" s="31" t="str">
        <f t="shared" si="86"/>
        <v/>
      </c>
      <c r="AD286" s="30">
        <f t="shared" si="87"/>
        <v>0</v>
      </c>
    </row>
    <row r="287" spans="1:30" ht="20.25" x14ac:dyDescent="0.35">
      <c r="A287" s="24" t="s">
        <v>41</v>
      </c>
      <c r="B287" s="2"/>
      <c r="C287" s="2"/>
      <c r="D287" s="2"/>
      <c r="E287" s="2"/>
      <c r="F287" s="2"/>
      <c r="G287" s="87"/>
      <c r="H287" s="2"/>
      <c r="I287" s="2"/>
      <c r="J287" s="2"/>
      <c r="K287" s="2"/>
      <c r="T287" s="46">
        <f t="shared" si="88"/>
        <v>0</v>
      </c>
      <c r="U287" s="31">
        <f t="shared" si="83"/>
        <v>659</v>
      </c>
      <c r="V287" s="31">
        <f>IF(T287=0,0,IF(U287=1,1,IF(COUNTIF($T$65:T286,T287)=0,1,0)))</f>
        <v>0</v>
      </c>
      <c r="W287" s="31">
        <f>IF(T287=0,0,SUM($V$65:V287))</f>
        <v>0</v>
      </c>
      <c r="X287" s="31" t="str">
        <f t="shared" si="89"/>
        <v>-</v>
      </c>
      <c r="Y287" s="47"/>
      <c r="Z287" s="29">
        <v>217</v>
      </c>
      <c r="AA287" s="31" t="str">
        <f t="shared" si="84"/>
        <v/>
      </c>
      <c r="AB287" s="31" t="str">
        <f t="shared" si="85"/>
        <v/>
      </c>
      <c r="AC287" s="31" t="str">
        <f t="shared" si="86"/>
        <v/>
      </c>
      <c r="AD287" s="30">
        <f t="shared" si="87"/>
        <v>0</v>
      </c>
    </row>
    <row r="288" spans="1:30" ht="63" customHeight="1" x14ac:dyDescent="0.25">
      <c r="A288" s="136" t="s">
        <v>42</v>
      </c>
      <c r="B288" s="141"/>
      <c r="C288" s="141"/>
      <c r="D288" s="141"/>
      <c r="E288" s="141"/>
      <c r="F288" s="137"/>
      <c r="G288" s="87"/>
      <c r="H288" s="2"/>
      <c r="I288" s="2"/>
      <c r="J288" s="2"/>
      <c r="K288" s="2"/>
      <c r="T288" s="46">
        <f t="shared" si="88"/>
        <v>0</v>
      </c>
      <c r="U288" s="31">
        <f t="shared" si="83"/>
        <v>659</v>
      </c>
      <c r="V288" s="31">
        <f>IF(T288=0,0,IF(U288=1,1,IF(COUNTIF($T$65:T287,T288)=0,1,0)))</f>
        <v>0</v>
      </c>
      <c r="W288" s="31">
        <f>IF(T288=0,0,SUM($V$65:V288))</f>
        <v>0</v>
      </c>
      <c r="X288" s="31" t="str">
        <f t="shared" si="89"/>
        <v>-</v>
      </c>
      <c r="Y288" s="47"/>
      <c r="Z288" s="29">
        <v>218</v>
      </c>
      <c r="AA288" s="31" t="str">
        <f t="shared" si="84"/>
        <v/>
      </c>
      <c r="AB288" s="31" t="str">
        <f t="shared" si="85"/>
        <v/>
      </c>
      <c r="AC288" s="31" t="str">
        <f t="shared" si="86"/>
        <v/>
      </c>
      <c r="AD288" s="30">
        <f t="shared" si="87"/>
        <v>0</v>
      </c>
    </row>
    <row r="289" spans="1:44" ht="48" x14ac:dyDescent="0.25">
      <c r="A289" s="17" t="s">
        <v>34</v>
      </c>
      <c r="B289" s="6" t="s">
        <v>35</v>
      </c>
      <c r="C289" s="6" t="s">
        <v>18</v>
      </c>
      <c r="D289" s="6" t="s">
        <v>36</v>
      </c>
      <c r="E289" s="10" t="s">
        <v>37</v>
      </c>
      <c r="F289" s="10" t="s">
        <v>38</v>
      </c>
      <c r="G289" s="87"/>
      <c r="H289" s="2"/>
      <c r="I289" s="2"/>
      <c r="J289" s="2"/>
      <c r="K289" s="2"/>
      <c r="M289" s="35"/>
      <c r="N289" s="35"/>
      <c r="O289" s="35"/>
      <c r="P289" s="35"/>
      <c r="Q289" s="35"/>
      <c r="R289" s="35"/>
      <c r="T289" s="46">
        <f t="shared" si="88"/>
        <v>0</v>
      </c>
      <c r="U289" s="31">
        <f t="shared" si="83"/>
        <v>659</v>
      </c>
      <c r="V289" s="31">
        <f>IF(T289=0,0,IF(U289=1,1,IF(COUNTIF($T$65:T288,T289)=0,1,0)))</f>
        <v>0</v>
      </c>
      <c r="W289" s="31">
        <f>IF(T289=0,0,SUM($V$65:V289))</f>
        <v>0</v>
      </c>
      <c r="X289" s="31" t="str">
        <f t="shared" si="89"/>
        <v>-</v>
      </c>
      <c r="Y289" s="47"/>
      <c r="Z289" s="29">
        <v>219</v>
      </c>
      <c r="AA289" s="31" t="str">
        <f t="shared" si="84"/>
        <v/>
      </c>
      <c r="AB289" s="31" t="str">
        <f t="shared" si="85"/>
        <v/>
      </c>
      <c r="AC289" s="31" t="str">
        <f t="shared" si="86"/>
        <v/>
      </c>
      <c r="AD289" s="30">
        <f t="shared" si="87"/>
        <v>0</v>
      </c>
    </row>
    <row r="290" spans="1:44" ht="13.5" customHeight="1" x14ac:dyDescent="0.25">
      <c r="A290" s="3"/>
      <c r="B290" s="4"/>
      <c r="C290" s="77"/>
      <c r="D290" s="5">
        <f>IF(ISNUMBER(VLOOKUP(AR290,'Lookup tables'!$I$2:$J$15,2,FALSE)),VLOOKUP(AR290,'Lookup tables'!$I$2:$J$15,2,FALSE),0)</f>
        <v>0</v>
      </c>
      <c r="E290" s="4"/>
      <c r="F290" s="7">
        <f>D290*E290</f>
        <v>0</v>
      </c>
      <c r="G290" s="87" t="str">
        <f t="shared" ref="G290:G309" si="94">IF(S290=FALSE,$R$61,"")</f>
        <v/>
      </c>
      <c r="H290" s="2"/>
      <c r="I290" s="2"/>
      <c r="J290" s="2"/>
      <c r="K290" s="2"/>
      <c r="M290" s="36">
        <f t="shared" ref="M290:R290" si="95">A290</f>
        <v>0</v>
      </c>
      <c r="N290" s="36">
        <f t="shared" si="95"/>
        <v>0</v>
      </c>
      <c r="O290" s="36">
        <f t="shared" si="95"/>
        <v>0</v>
      </c>
      <c r="P290" s="36">
        <f t="shared" si="95"/>
        <v>0</v>
      </c>
      <c r="Q290" s="36">
        <f t="shared" si="95"/>
        <v>0</v>
      </c>
      <c r="R290" s="45">
        <f t="shared" si="95"/>
        <v>0</v>
      </c>
      <c r="S290" s="83" t="str">
        <f t="shared" ref="S290:S309" si="96">IF(ISBLANK(C290),"BLANK",SUMPRODUCT(--($M$65:$M$759=M290),--($N$65:$N$759=B290),--($O$65:$O$759=O290))=COUNTIF($M$65:$M$759,M290))</f>
        <v>BLANK</v>
      </c>
      <c r="T290" s="46">
        <f t="shared" si="88"/>
        <v>0</v>
      </c>
      <c r="U290" s="31">
        <f t="shared" si="83"/>
        <v>659</v>
      </c>
      <c r="V290" s="31">
        <f>IF(T290=0,0,IF(U290=1,1,IF(COUNTIF($T$65:T289,T290)=0,1,0)))</f>
        <v>0</v>
      </c>
      <c r="W290" s="31">
        <f>IF(T290=0,0,SUM($V$65:V290))</f>
        <v>0</v>
      </c>
      <c r="X290" s="31" t="str">
        <f t="shared" si="89"/>
        <v>-</v>
      </c>
      <c r="Y290" s="47"/>
      <c r="Z290" s="29">
        <v>220</v>
      </c>
      <c r="AA290" s="31" t="str">
        <f t="shared" si="84"/>
        <v/>
      </c>
      <c r="AB290" s="31" t="str">
        <f t="shared" si="85"/>
        <v/>
      </c>
      <c r="AC290" s="31" t="str">
        <f t="shared" si="86"/>
        <v/>
      </c>
      <c r="AD290" s="30">
        <f t="shared" si="87"/>
        <v>0</v>
      </c>
      <c r="AR290" s="120">
        <f>IF($C290='Lookup tables'!$G$13,'Lookup tables'!$I$13,IF($C290='Lookup tables'!$G$14,'Lookup tables'!$I$14,$C290))</f>
        <v>0</v>
      </c>
    </row>
    <row r="291" spans="1:44" ht="13.5" customHeight="1" x14ac:dyDescent="0.25">
      <c r="A291" s="3"/>
      <c r="B291" s="4"/>
      <c r="C291" s="77"/>
      <c r="D291" s="5">
        <f>IF(ISNUMBER(VLOOKUP(AR291,'Lookup tables'!$I$2:$J$15,2,FALSE)),VLOOKUP(AR291,'Lookup tables'!$I$2:$J$15,2,FALSE),0)</f>
        <v>0</v>
      </c>
      <c r="E291" s="4"/>
      <c r="F291" s="7">
        <f t="shared" ref="F291:F309" si="97">D291*E291</f>
        <v>0</v>
      </c>
      <c r="G291" s="87" t="str">
        <f t="shared" si="94"/>
        <v/>
      </c>
      <c r="H291" s="2"/>
      <c r="I291" s="2"/>
      <c r="J291" s="2"/>
      <c r="K291" s="2"/>
      <c r="M291" s="36">
        <f t="shared" ref="M291:M309" si="98">A291</f>
        <v>0</v>
      </c>
      <c r="N291" s="36">
        <f t="shared" ref="N291:N309" si="99">B291</f>
        <v>0</v>
      </c>
      <c r="O291" s="36">
        <f t="shared" ref="O291:O309" si="100">C291</f>
        <v>0</v>
      </c>
      <c r="P291" s="36">
        <f t="shared" ref="P291:P309" si="101">D291</f>
        <v>0</v>
      </c>
      <c r="Q291" s="36">
        <f t="shared" ref="Q291:Q309" si="102">E291</f>
        <v>0</v>
      </c>
      <c r="R291" s="45">
        <f t="shared" ref="R291:R309" si="103">F291</f>
        <v>0</v>
      </c>
      <c r="S291" s="83" t="str">
        <f t="shared" si="96"/>
        <v>BLANK</v>
      </c>
      <c r="T291" s="46">
        <f t="shared" si="88"/>
        <v>0</v>
      </c>
      <c r="U291" s="31">
        <f t="shared" si="83"/>
        <v>659</v>
      </c>
      <c r="V291" s="31">
        <f>IF(T291=0,0,IF(U291=1,1,IF(COUNTIF($T$65:T290,T291)=0,1,0)))</f>
        <v>0</v>
      </c>
      <c r="W291" s="31">
        <f>IF(T291=0,0,SUM($V$65:V291))</f>
        <v>0</v>
      </c>
      <c r="X291" s="31" t="str">
        <f t="shared" si="89"/>
        <v>-</v>
      </c>
      <c r="Y291" s="47"/>
      <c r="Z291" s="29">
        <v>221</v>
      </c>
      <c r="AA291" s="31" t="str">
        <f t="shared" si="84"/>
        <v/>
      </c>
      <c r="AB291" s="31" t="str">
        <f t="shared" si="85"/>
        <v/>
      </c>
      <c r="AC291" s="31" t="str">
        <f t="shared" si="86"/>
        <v/>
      </c>
      <c r="AD291" s="30">
        <f t="shared" si="87"/>
        <v>0</v>
      </c>
      <c r="AR291" s="120">
        <f>IF($C291='Lookup tables'!$G$13,'Lookup tables'!$I$13,IF($C291='Lookup tables'!$G$14,'Lookup tables'!$I$14,$C291))</f>
        <v>0</v>
      </c>
    </row>
    <row r="292" spans="1:44" x14ac:dyDescent="0.25">
      <c r="A292" s="3"/>
      <c r="B292" s="4"/>
      <c r="C292" s="77"/>
      <c r="D292" s="5">
        <f>IF(ISNUMBER(VLOOKUP(AR292,'Lookup tables'!$I$2:$J$15,2,FALSE)),VLOOKUP(AR292,'Lookup tables'!$I$2:$J$15,2,FALSE),0)</f>
        <v>0</v>
      </c>
      <c r="E292" s="4"/>
      <c r="F292" s="7">
        <f t="shared" si="97"/>
        <v>0</v>
      </c>
      <c r="G292" s="87" t="str">
        <f t="shared" si="94"/>
        <v/>
      </c>
      <c r="H292" s="2"/>
      <c r="I292" s="2"/>
      <c r="J292" s="2"/>
      <c r="K292" s="2"/>
      <c r="M292" s="36">
        <f t="shared" si="98"/>
        <v>0</v>
      </c>
      <c r="N292" s="36">
        <f t="shared" si="99"/>
        <v>0</v>
      </c>
      <c r="O292" s="36">
        <f t="shared" si="100"/>
        <v>0</v>
      </c>
      <c r="P292" s="36">
        <f t="shared" si="101"/>
        <v>0</v>
      </c>
      <c r="Q292" s="36">
        <f t="shared" si="102"/>
        <v>0</v>
      </c>
      <c r="R292" s="45">
        <f t="shared" si="103"/>
        <v>0</v>
      </c>
      <c r="S292" s="83" t="str">
        <f t="shared" si="96"/>
        <v>BLANK</v>
      </c>
      <c r="T292" s="46">
        <f t="shared" si="88"/>
        <v>0</v>
      </c>
      <c r="U292" s="31">
        <f t="shared" si="83"/>
        <v>659</v>
      </c>
      <c r="V292" s="31">
        <f>IF(T292=0,0,IF(U292=1,1,IF(COUNTIF($T$65:T291,T292)=0,1,0)))</f>
        <v>0</v>
      </c>
      <c r="W292" s="31">
        <f>IF(T292=0,0,SUM($V$65:V292))</f>
        <v>0</v>
      </c>
      <c r="X292" s="31" t="str">
        <f t="shared" si="89"/>
        <v>-</v>
      </c>
      <c r="Y292" s="47"/>
      <c r="Z292" s="29">
        <v>222</v>
      </c>
      <c r="AA292" s="31" t="str">
        <f t="shared" si="84"/>
        <v/>
      </c>
      <c r="AB292" s="31" t="str">
        <f t="shared" si="85"/>
        <v/>
      </c>
      <c r="AC292" s="31" t="str">
        <f t="shared" si="86"/>
        <v/>
      </c>
      <c r="AD292" s="30">
        <f t="shared" si="87"/>
        <v>0</v>
      </c>
      <c r="AR292" s="120">
        <f>IF($C292='Lookup tables'!$G$13,'Lookup tables'!$I$13,IF($C292='Lookup tables'!$G$14,'Lookup tables'!$I$14,$C292))</f>
        <v>0</v>
      </c>
    </row>
    <row r="293" spans="1:44" x14ac:dyDescent="0.25">
      <c r="A293" s="3"/>
      <c r="B293" s="4"/>
      <c r="C293" s="77"/>
      <c r="D293" s="5">
        <f>IF(ISNUMBER(VLOOKUP(AR293,'Lookup tables'!$I$2:$J$15,2,FALSE)),VLOOKUP(AR293,'Lookup tables'!$I$2:$J$15,2,FALSE),0)</f>
        <v>0</v>
      </c>
      <c r="E293" s="4"/>
      <c r="F293" s="7">
        <f t="shared" si="97"/>
        <v>0</v>
      </c>
      <c r="G293" s="87" t="str">
        <f t="shared" si="94"/>
        <v/>
      </c>
      <c r="H293" s="2"/>
      <c r="I293" s="2"/>
      <c r="J293" s="2"/>
      <c r="K293" s="2"/>
      <c r="M293" s="36">
        <f t="shared" si="98"/>
        <v>0</v>
      </c>
      <c r="N293" s="36">
        <f t="shared" si="99"/>
        <v>0</v>
      </c>
      <c r="O293" s="36">
        <f t="shared" si="100"/>
        <v>0</v>
      </c>
      <c r="P293" s="36">
        <f t="shared" si="101"/>
        <v>0</v>
      </c>
      <c r="Q293" s="36">
        <f t="shared" si="102"/>
        <v>0</v>
      </c>
      <c r="R293" s="45">
        <f t="shared" si="103"/>
        <v>0</v>
      </c>
      <c r="S293" s="83" t="str">
        <f t="shared" si="96"/>
        <v>BLANK</v>
      </c>
      <c r="T293" s="46">
        <f t="shared" si="88"/>
        <v>0</v>
      </c>
      <c r="U293" s="31">
        <f t="shared" si="83"/>
        <v>659</v>
      </c>
      <c r="V293" s="31">
        <f>IF(T293=0,0,IF(U293=1,1,IF(COUNTIF($T$65:T292,T293)=0,1,0)))</f>
        <v>0</v>
      </c>
      <c r="W293" s="31">
        <f>IF(T293=0,0,SUM($V$65:V293))</f>
        <v>0</v>
      </c>
      <c r="X293" s="31" t="str">
        <f t="shared" si="89"/>
        <v>-</v>
      </c>
      <c r="Y293" s="47"/>
      <c r="Z293" s="29">
        <v>223</v>
      </c>
      <c r="AA293" s="31" t="str">
        <f t="shared" si="84"/>
        <v/>
      </c>
      <c r="AB293" s="31" t="str">
        <f t="shared" si="85"/>
        <v/>
      </c>
      <c r="AC293" s="31" t="str">
        <f t="shared" si="86"/>
        <v/>
      </c>
      <c r="AD293" s="30">
        <f t="shared" si="87"/>
        <v>0</v>
      </c>
      <c r="AR293" s="120">
        <f>IF($C293='Lookup tables'!$G$13,'Lookup tables'!$I$13,IF($C293='Lookup tables'!$G$14,'Lookup tables'!$I$14,$C293))</f>
        <v>0</v>
      </c>
    </row>
    <row r="294" spans="1:44" x14ac:dyDescent="0.25">
      <c r="A294" s="3"/>
      <c r="B294" s="4"/>
      <c r="C294" s="77"/>
      <c r="D294" s="5">
        <f>IF(ISNUMBER(VLOOKUP(AR294,'Lookup tables'!$I$2:$J$15,2,FALSE)),VLOOKUP(AR294,'Lookup tables'!$I$2:$J$15,2,FALSE),0)</f>
        <v>0</v>
      </c>
      <c r="E294" s="4"/>
      <c r="F294" s="7">
        <f t="shared" si="97"/>
        <v>0</v>
      </c>
      <c r="G294" s="87" t="str">
        <f t="shared" si="94"/>
        <v/>
      </c>
      <c r="H294" s="2"/>
      <c r="I294" s="2"/>
      <c r="J294" s="2"/>
      <c r="K294" s="2"/>
      <c r="M294" s="36">
        <f t="shared" si="98"/>
        <v>0</v>
      </c>
      <c r="N294" s="36">
        <f t="shared" si="99"/>
        <v>0</v>
      </c>
      <c r="O294" s="36">
        <f t="shared" si="100"/>
        <v>0</v>
      </c>
      <c r="P294" s="36">
        <f t="shared" si="101"/>
        <v>0</v>
      </c>
      <c r="Q294" s="36">
        <f t="shared" si="102"/>
        <v>0</v>
      </c>
      <c r="R294" s="45">
        <f t="shared" si="103"/>
        <v>0</v>
      </c>
      <c r="S294" s="83" t="str">
        <f t="shared" si="96"/>
        <v>BLANK</v>
      </c>
      <c r="T294" s="46">
        <f t="shared" si="88"/>
        <v>0</v>
      </c>
      <c r="U294" s="31">
        <f t="shared" ref="U294:U325" si="104">COUNTIF($T$65:$T$759,T294)</f>
        <v>659</v>
      </c>
      <c r="V294" s="31">
        <f>IF(T294=0,0,IF(U294=1,1,IF(COUNTIF($T$65:T293,T294)=0,1,0)))</f>
        <v>0</v>
      </c>
      <c r="W294" s="31">
        <f>IF(T294=0,0,SUM($V$65:V294))</f>
        <v>0</v>
      </c>
      <c r="X294" s="31" t="str">
        <f t="shared" si="89"/>
        <v>-</v>
      </c>
      <c r="Y294" s="47"/>
      <c r="Z294" s="29">
        <v>224</v>
      </c>
      <c r="AA294" s="31" t="str">
        <f t="shared" ref="AA294:AA325" si="105">IF(ISNA(VLOOKUP(Z294,$W$65:$X$759,2,0)),"",VLOOKUP(Z294,$W$65:$X$759,2,0))</f>
        <v/>
      </c>
      <c r="AB294" s="31" t="str">
        <f t="shared" ref="AB294:AB325" si="106">IF(ISNA(INDEX($N$65:$N$759,MATCH(AA294,$M$65:$M$759,0))),"",INDEX($N$65:$N$759,MATCH(AA294,$M$65:$M$759,0)))</f>
        <v/>
      </c>
      <c r="AC294" s="31" t="str">
        <f t="shared" ref="AC294:AC330" si="107">IF(ISNA(INDEX($O$65:$O$759,MATCH(AA294,$M$65:$M$759,0))),"",INDEX($O$65:$O$759,MATCH(AA294,$M$65:$M$759,0)))</f>
        <v/>
      </c>
      <c r="AD294" s="30">
        <f t="shared" ref="AD294:AD330" si="108">SUMIF($M$65:$M$759,AA294,$R$65:$R$759)</f>
        <v>0</v>
      </c>
      <c r="AR294" s="120">
        <f>IF($C294='Lookup tables'!$G$13,'Lookup tables'!$I$13,IF($C294='Lookup tables'!$G$14,'Lookup tables'!$I$14,$C294))</f>
        <v>0</v>
      </c>
    </row>
    <row r="295" spans="1:44" x14ac:dyDescent="0.25">
      <c r="A295" s="3"/>
      <c r="B295" s="4"/>
      <c r="C295" s="77"/>
      <c r="D295" s="5">
        <f>IF(ISNUMBER(VLOOKUP(AR295,'Lookup tables'!$I$2:$J$15,2,FALSE)),VLOOKUP(AR295,'Lookup tables'!$I$2:$J$15,2,FALSE),0)</f>
        <v>0</v>
      </c>
      <c r="E295" s="4"/>
      <c r="F295" s="7">
        <f t="shared" si="97"/>
        <v>0</v>
      </c>
      <c r="G295" s="87" t="str">
        <f t="shared" si="94"/>
        <v/>
      </c>
      <c r="H295" s="2"/>
      <c r="I295" s="2"/>
      <c r="J295" s="2"/>
      <c r="K295" s="2"/>
      <c r="M295" s="36">
        <f t="shared" si="98"/>
        <v>0</v>
      </c>
      <c r="N295" s="36">
        <f t="shared" si="99"/>
        <v>0</v>
      </c>
      <c r="O295" s="36">
        <f t="shared" si="100"/>
        <v>0</v>
      </c>
      <c r="P295" s="36">
        <f t="shared" si="101"/>
        <v>0</v>
      </c>
      <c r="Q295" s="36">
        <f t="shared" si="102"/>
        <v>0</v>
      </c>
      <c r="R295" s="45">
        <f t="shared" si="103"/>
        <v>0</v>
      </c>
      <c r="S295" s="83" t="str">
        <f t="shared" si="96"/>
        <v>BLANK</v>
      </c>
      <c r="T295" s="46">
        <f t="shared" si="88"/>
        <v>0</v>
      </c>
      <c r="U295" s="31">
        <f t="shared" si="104"/>
        <v>659</v>
      </c>
      <c r="V295" s="31">
        <f>IF(T295=0,0,IF(U295=1,1,IF(COUNTIF($T$65:T294,T295)=0,1,0)))</f>
        <v>0</v>
      </c>
      <c r="W295" s="31">
        <f>IF(T295=0,0,SUM($V$65:V295))</f>
        <v>0</v>
      </c>
      <c r="X295" s="31" t="str">
        <f t="shared" si="89"/>
        <v>-</v>
      </c>
      <c r="Y295" s="47"/>
      <c r="Z295" s="29">
        <v>225</v>
      </c>
      <c r="AA295" s="31" t="str">
        <f t="shared" si="105"/>
        <v/>
      </c>
      <c r="AB295" s="31" t="str">
        <f t="shared" si="106"/>
        <v/>
      </c>
      <c r="AC295" s="31" t="str">
        <f t="shared" si="107"/>
        <v/>
      </c>
      <c r="AD295" s="30">
        <f t="shared" si="108"/>
        <v>0</v>
      </c>
      <c r="AR295" s="120">
        <f>IF($C295='Lookup tables'!$G$13,'Lookup tables'!$I$13,IF($C295='Lookup tables'!$G$14,'Lookup tables'!$I$14,$C295))</f>
        <v>0</v>
      </c>
    </row>
    <row r="296" spans="1:44" x14ac:dyDescent="0.25">
      <c r="A296" s="3"/>
      <c r="B296" s="4"/>
      <c r="C296" s="77"/>
      <c r="D296" s="5">
        <f>IF(ISNUMBER(VLOOKUP(AR296,'Lookup tables'!$I$2:$J$15,2,FALSE)),VLOOKUP(AR296,'Lookup tables'!$I$2:$J$15,2,FALSE),0)</f>
        <v>0</v>
      </c>
      <c r="E296" s="4"/>
      <c r="F296" s="7">
        <f t="shared" si="97"/>
        <v>0</v>
      </c>
      <c r="G296" s="87" t="str">
        <f t="shared" si="94"/>
        <v/>
      </c>
      <c r="H296" s="2"/>
      <c r="I296" s="2"/>
      <c r="J296" s="2"/>
      <c r="K296" s="2"/>
      <c r="M296" s="36">
        <f t="shared" si="98"/>
        <v>0</v>
      </c>
      <c r="N296" s="36">
        <f t="shared" si="99"/>
        <v>0</v>
      </c>
      <c r="O296" s="36">
        <f t="shared" si="100"/>
        <v>0</v>
      </c>
      <c r="P296" s="36">
        <f t="shared" si="101"/>
        <v>0</v>
      </c>
      <c r="Q296" s="36">
        <f t="shared" si="102"/>
        <v>0</v>
      </c>
      <c r="R296" s="45">
        <f t="shared" si="103"/>
        <v>0</v>
      </c>
      <c r="S296" s="83" t="str">
        <f t="shared" si="96"/>
        <v>BLANK</v>
      </c>
      <c r="T296" s="46">
        <f t="shared" si="88"/>
        <v>0</v>
      </c>
      <c r="U296" s="31">
        <f t="shared" si="104"/>
        <v>659</v>
      </c>
      <c r="V296" s="31">
        <f>IF(T296=0,0,IF(U296=1,1,IF(COUNTIF($T$65:T295,T296)=0,1,0)))</f>
        <v>0</v>
      </c>
      <c r="W296" s="31">
        <f>IF(T296=0,0,SUM($V$65:V296))</f>
        <v>0</v>
      </c>
      <c r="X296" s="31" t="str">
        <f t="shared" si="89"/>
        <v>-</v>
      </c>
      <c r="Y296" s="47"/>
      <c r="Z296" s="29">
        <v>226</v>
      </c>
      <c r="AA296" s="31" t="str">
        <f t="shared" si="105"/>
        <v/>
      </c>
      <c r="AB296" s="31" t="str">
        <f t="shared" si="106"/>
        <v/>
      </c>
      <c r="AC296" s="31" t="str">
        <f t="shared" si="107"/>
        <v/>
      </c>
      <c r="AD296" s="30">
        <f t="shared" si="108"/>
        <v>0</v>
      </c>
      <c r="AR296" s="120">
        <f>IF($C296='Lookup tables'!$G$13,'Lookup tables'!$I$13,IF($C296='Lookup tables'!$G$14,'Lookup tables'!$I$14,$C296))</f>
        <v>0</v>
      </c>
    </row>
    <row r="297" spans="1:44" x14ac:dyDescent="0.25">
      <c r="A297" s="3"/>
      <c r="B297" s="4"/>
      <c r="C297" s="77"/>
      <c r="D297" s="5">
        <f>IF(ISNUMBER(VLOOKUP(AR297,'Lookup tables'!$I$2:$J$15,2,FALSE)),VLOOKUP(AR297,'Lookup tables'!$I$2:$J$15,2,FALSE),0)</f>
        <v>0</v>
      </c>
      <c r="E297" s="4"/>
      <c r="F297" s="7">
        <f t="shared" si="97"/>
        <v>0</v>
      </c>
      <c r="G297" s="87" t="str">
        <f t="shared" si="94"/>
        <v/>
      </c>
      <c r="H297" s="2"/>
      <c r="I297" s="2"/>
      <c r="J297" s="2"/>
      <c r="K297" s="2"/>
      <c r="M297" s="36">
        <f t="shared" si="98"/>
        <v>0</v>
      </c>
      <c r="N297" s="36">
        <f t="shared" si="99"/>
        <v>0</v>
      </c>
      <c r="O297" s="36">
        <f t="shared" si="100"/>
        <v>0</v>
      </c>
      <c r="P297" s="36">
        <f t="shared" si="101"/>
        <v>0</v>
      </c>
      <c r="Q297" s="36">
        <f t="shared" si="102"/>
        <v>0</v>
      </c>
      <c r="R297" s="45">
        <f t="shared" si="103"/>
        <v>0</v>
      </c>
      <c r="S297" s="83" t="str">
        <f t="shared" si="96"/>
        <v>BLANK</v>
      </c>
      <c r="T297" s="46">
        <f t="shared" si="88"/>
        <v>0</v>
      </c>
      <c r="U297" s="31">
        <f t="shared" si="104"/>
        <v>659</v>
      </c>
      <c r="V297" s="31">
        <f>IF(T297=0,0,IF(U297=1,1,IF(COUNTIF($T$65:T296,T297)=0,1,0)))</f>
        <v>0</v>
      </c>
      <c r="W297" s="31">
        <f>IF(T297=0,0,SUM($V$65:V297))</f>
        <v>0</v>
      </c>
      <c r="X297" s="31" t="str">
        <f t="shared" si="89"/>
        <v>-</v>
      </c>
      <c r="Y297" s="47"/>
      <c r="Z297" s="29">
        <v>227</v>
      </c>
      <c r="AA297" s="31" t="str">
        <f t="shared" si="105"/>
        <v/>
      </c>
      <c r="AB297" s="31" t="str">
        <f t="shared" si="106"/>
        <v/>
      </c>
      <c r="AC297" s="31" t="str">
        <f t="shared" si="107"/>
        <v/>
      </c>
      <c r="AD297" s="30">
        <f t="shared" si="108"/>
        <v>0</v>
      </c>
      <c r="AR297" s="120">
        <f>IF($C297='Lookup tables'!$G$13,'Lookup tables'!$I$13,IF($C297='Lookup tables'!$G$14,'Lookup tables'!$I$14,$C297))</f>
        <v>0</v>
      </c>
    </row>
    <row r="298" spans="1:44" x14ac:dyDescent="0.25">
      <c r="A298" s="3"/>
      <c r="B298" s="4"/>
      <c r="C298" s="77"/>
      <c r="D298" s="5">
        <f>IF(ISNUMBER(VLOOKUP(AR298,'Lookup tables'!$I$2:$J$15,2,FALSE)),VLOOKUP(AR298,'Lookup tables'!$I$2:$J$15,2,FALSE),0)</f>
        <v>0</v>
      </c>
      <c r="E298" s="4"/>
      <c r="F298" s="7">
        <f t="shared" si="97"/>
        <v>0</v>
      </c>
      <c r="G298" s="87" t="str">
        <f t="shared" si="94"/>
        <v/>
      </c>
      <c r="H298" s="2"/>
      <c r="I298" s="2"/>
      <c r="J298" s="2"/>
      <c r="K298" s="2"/>
      <c r="M298" s="36">
        <f t="shared" si="98"/>
        <v>0</v>
      </c>
      <c r="N298" s="36">
        <f t="shared" si="99"/>
        <v>0</v>
      </c>
      <c r="O298" s="36">
        <f t="shared" si="100"/>
        <v>0</v>
      </c>
      <c r="P298" s="36">
        <f t="shared" si="101"/>
        <v>0</v>
      </c>
      <c r="Q298" s="36">
        <f t="shared" si="102"/>
        <v>0</v>
      </c>
      <c r="R298" s="45">
        <f t="shared" si="103"/>
        <v>0</v>
      </c>
      <c r="S298" s="83" t="str">
        <f t="shared" si="96"/>
        <v>BLANK</v>
      </c>
      <c r="T298" s="46">
        <f t="shared" si="88"/>
        <v>0</v>
      </c>
      <c r="U298" s="31">
        <f t="shared" si="104"/>
        <v>659</v>
      </c>
      <c r="V298" s="31">
        <f>IF(T298=0,0,IF(U298=1,1,IF(COUNTIF($T$65:T297,T298)=0,1,0)))</f>
        <v>0</v>
      </c>
      <c r="W298" s="31">
        <f>IF(T298=0,0,SUM($V$65:V298))</f>
        <v>0</v>
      </c>
      <c r="X298" s="31" t="str">
        <f t="shared" si="89"/>
        <v>-</v>
      </c>
      <c r="Y298" s="47"/>
      <c r="Z298" s="29">
        <v>228</v>
      </c>
      <c r="AA298" s="31" t="str">
        <f t="shared" si="105"/>
        <v/>
      </c>
      <c r="AB298" s="31" t="str">
        <f t="shared" si="106"/>
        <v/>
      </c>
      <c r="AC298" s="31" t="str">
        <f t="shared" si="107"/>
        <v/>
      </c>
      <c r="AD298" s="30">
        <f t="shared" si="108"/>
        <v>0</v>
      </c>
      <c r="AR298" s="120">
        <f>IF($C298='Lookup tables'!$G$13,'Lookup tables'!$I$13,IF($C298='Lookup tables'!$G$14,'Lookup tables'!$I$14,$C298))</f>
        <v>0</v>
      </c>
    </row>
    <row r="299" spans="1:44" x14ac:dyDescent="0.25">
      <c r="A299" s="3"/>
      <c r="B299" s="4"/>
      <c r="C299" s="77"/>
      <c r="D299" s="5">
        <f>IF(ISNUMBER(VLOOKUP(AR299,'Lookup tables'!$I$2:$J$15,2,FALSE)),VLOOKUP(AR299,'Lookup tables'!$I$2:$J$15,2,FALSE),0)</f>
        <v>0</v>
      </c>
      <c r="E299" s="4"/>
      <c r="F299" s="7">
        <f t="shared" si="97"/>
        <v>0</v>
      </c>
      <c r="G299" s="87" t="str">
        <f t="shared" si="94"/>
        <v/>
      </c>
      <c r="H299" s="2"/>
      <c r="I299" s="2"/>
      <c r="J299" s="2"/>
      <c r="K299" s="2"/>
      <c r="M299" s="36">
        <f t="shared" si="98"/>
        <v>0</v>
      </c>
      <c r="N299" s="36">
        <f t="shared" si="99"/>
        <v>0</v>
      </c>
      <c r="O299" s="36">
        <f t="shared" si="100"/>
        <v>0</v>
      </c>
      <c r="P299" s="36">
        <f t="shared" si="101"/>
        <v>0</v>
      </c>
      <c r="Q299" s="36">
        <f t="shared" si="102"/>
        <v>0</v>
      </c>
      <c r="R299" s="45">
        <f t="shared" si="103"/>
        <v>0</v>
      </c>
      <c r="S299" s="83" t="str">
        <f t="shared" si="96"/>
        <v>BLANK</v>
      </c>
      <c r="T299" s="46">
        <f t="shared" si="88"/>
        <v>0</v>
      </c>
      <c r="U299" s="31">
        <f t="shared" si="104"/>
        <v>659</v>
      </c>
      <c r="V299" s="31">
        <f>IF(T299=0,0,IF(U299=1,1,IF(COUNTIF($T$65:T298,T299)=0,1,0)))</f>
        <v>0</v>
      </c>
      <c r="W299" s="31">
        <f>IF(T299=0,0,SUM($V$65:V299))</f>
        <v>0</v>
      </c>
      <c r="X299" s="31" t="str">
        <f t="shared" si="89"/>
        <v>-</v>
      </c>
      <c r="Y299" s="47"/>
      <c r="Z299" s="29">
        <v>229</v>
      </c>
      <c r="AA299" s="31" t="str">
        <f t="shared" si="105"/>
        <v/>
      </c>
      <c r="AB299" s="31" t="str">
        <f t="shared" si="106"/>
        <v/>
      </c>
      <c r="AC299" s="31" t="str">
        <f t="shared" si="107"/>
        <v/>
      </c>
      <c r="AD299" s="30">
        <f t="shared" si="108"/>
        <v>0</v>
      </c>
      <c r="AR299" s="120">
        <f>IF($C299='Lookup tables'!$G$13,'Lookup tables'!$I$13,IF($C299='Lookup tables'!$G$14,'Lookup tables'!$I$14,$C299))</f>
        <v>0</v>
      </c>
    </row>
    <row r="300" spans="1:44" ht="18.75" customHeight="1" x14ac:dyDescent="0.25">
      <c r="A300" s="3"/>
      <c r="B300" s="4"/>
      <c r="C300" s="77"/>
      <c r="D300" s="5">
        <f>IF(ISNUMBER(VLOOKUP(AR300,'Lookup tables'!$I$2:$J$15,2,FALSE)),VLOOKUP(AR300,'Lookup tables'!$I$2:$J$15,2,FALSE),0)</f>
        <v>0</v>
      </c>
      <c r="E300" s="4"/>
      <c r="F300" s="7">
        <f t="shared" si="97"/>
        <v>0</v>
      </c>
      <c r="G300" s="87" t="str">
        <f t="shared" si="94"/>
        <v/>
      </c>
      <c r="H300" s="2"/>
      <c r="I300" s="2"/>
      <c r="J300" s="2"/>
      <c r="K300" s="2"/>
      <c r="M300" s="36">
        <f t="shared" si="98"/>
        <v>0</v>
      </c>
      <c r="N300" s="36">
        <f t="shared" si="99"/>
        <v>0</v>
      </c>
      <c r="O300" s="36">
        <f t="shared" si="100"/>
        <v>0</v>
      </c>
      <c r="P300" s="36">
        <f t="shared" si="101"/>
        <v>0</v>
      </c>
      <c r="Q300" s="36">
        <f t="shared" si="102"/>
        <v>0</v>
      </c>
      <c r="R300" s="45">
        <f t="shared" si="103"/>
        <v>0</v>
      </c>
      <c r="S300" s="83" t="str">
        <f t="shared" si="96"/>
        <v>BLANK</v>
      </c>
      <c r="T300" s="46">
        <f t="shared" si="88"/>
        <v>0</v>
      </c>
      <c r="U300" s="31">
        <f t="shared" si="104"/>
        <v>659</v>
      </c>
      <c r="V300" s="31">
        <f>IF(T300=0,0,IF(U300=1,1,IF(COUNTIF($T$65:T299,T300)=0,1,0)))</f>
        <v>0</v>
      </c>
      <c r="W300" s="31">
        <f>IF(T300=0,0,SUM($V$65:V300))</f>
        <v>0</v>
      </c>
      <c r="X300" s="31" t="str">
        <f t="shared" si="89"/>
        <v>-</v>
      </c>
      <c r="Y300" s="47"/>
      <c r="Z300" s="29">
        <v>230</v>
      </c>
      <c r="AA300" s="31" t="str">
        <f t="shared" si="105"/>
        <v/>
      </c>
      <c r="AB300" s="31" t="str">
        <f t="shared" si="106"/>
        <v/>
      </c>
      <c r="AC300" s="31" t="str">
        <f t="shared" si="107"/>
        <v/>
      </c>
      <c r="AD300" s="30">
        <f t="shared" si="108"/>
        <v>0</v>
      </c>
      <c r="AR300" s="120">
        <f>IF($C300='Lookup tables'!$G$13,'Lookup tables'!$I$13,IF($C300='Lookup tables'!$G$14,'Lookup tables'!$I$14,$C300))</f>
        <v>0</v>
      </c>
    </row>
    <row r="301" spans="1:44" x14ac:dyDescent="0.25">
      <c r="A301" s="3"/>
      <c r="B301" s="4"/>
      <c r="C301" s="77"/>
      <c r="D301" s="5">
        <f>IF(ISNUMBER(VLOOKUP(AR301,'Lookup tables'!$I$2:$J$15,2,FALSE)),VLOOKUP(AR301,'Lookup tables'!$I$2:$J$15,2,FALSE),0)</f>
        <v>0</v>
      </c>
      <c r="E301" s="4"/>
      <c r="F301" s="7">
        <f t="shared" si="97"/>
        <v>0</v>
      </c>
      <c r="G301" s="87" t="str">
        <f t="shared" si="94"/>
        <v/>
      </c>
      <c r="H301" s="2"/>
      <c r="I301" s="2"/>
      <c r="J301" s="2"/>
      <c r="K301" s="2"/>
      <c r="M301" s="36">
        <f t="shared" si="98"/>
        <v>0</v>
      </c>
      <c r="N301" s="36">
        <f t="shared" si="99"/>
        <v>0</v>
      </c>
      <c r="O301" s="36">
        <f t="shared" si="100"/>
        <v>0</v>
      </c>
      <c r="P301" s="36">
        <f t="shared" si="101"/>
        <v>0</v>
      </c>
      <c r="Q301" s="36">
        <f t="shared" si="102"/>
        <v>0</v>
      </c>
      <c r="R301" s="45">
        <f t="shared" si="103"/>
        <v>0</v>
      </c>
      <c r="S301" s="83" t="str">
        <f t="shared" si="96"/>
        <v>BLANK</v>
      </c>
      <c r="T301" s="46">
        <f t="shared" si="88"/>
        <v>0</v>
      </c>
      <c r="U301" s="31">
        <f t="shared" si="104"/>
        <v>659</v>
      </c>
      <c r="V301" s="31">
        <f>IF(T301=0,0,IF(U301=1,1,IF(COUNTIF($T$65:T300,T301)=0,1,0)))</f>
        <v>0</v>
      </c>
      <c r="W301" s="31">
        <f>IF(T301=0,0,SUM($V$65:V301))</f>
        <v>0</v>
      </c>
      <c r="X301" s="31" t="str">
        <f t="shared" si="89"/>
        <v>-</v>
      </c>
      <c r="Y301" s="47"/>
      <c r="Z301" s="29">
        <v>231</v>
      </c>
      <c r="AA301" s="31" t="str">
        <f t="shared" si="105"/>
        <v/>
      </c>
      <c r="AB301" s="31" t="str">
        <f t="shared" si="106"/>
        <v/>
      </c>
      <c r="AC301" s="31" t="str">
        <f t="shared" si="107"/>
        <v/>
      </c>
      <c r="AD301" s="30">
        <f t="shared" si="108"/>
        <v>0</v>
      </c>
      <c r="AR301" s="120">
        <f>IF($C301='Lookup tables'!$G$13,'Lookup tables'!$I$13,IF($C301='Lookup tables'!$G$14,'Lookup tables'!$I$14,$C301))</f>
        <v>0</v>
      </c>
    </row>
    <row r="302" spans="1:44" x14ac:dyDescent="0.25">
      <c r="A302" s="3"/>
      <c r="B302" s="4"/>
      <c r="C302" s="77"/>
      <c r="D302" s="5">
        <f>IF(ISNUMBER(VLOOKUP(AR302,'Lookup tables'!$I$2:$J$15,2,FALSE)),VLOOKUP(AR302,'Lookup tables'!$I$2:$J$15,2,FALSE),0)</f>
        <v>0</v>
      </c>
      <c r="E302" s="4"/>
      <c r="F302" s="7">
        <f t="shared" si="97"/>
        <v>0</v>
      </c>
      <c r="G302" s="87" t="str">
        <f t="shared" si="94"/>
        <v/>
      </c>
      <c r="H302" s="2"/>
      <c r="I302" s="2"/>
      <c r="J302" s="2"/>
      <c r="K302" s="2"/>
      <c r="M302" s="36">
        <f t="shared" si="98"/>
        <v>0</v>
      </c>
      <c r="N302" s="36">
        <f t="shared" si="99"/>
        <v>0</v>
      </c>
      <c r="O302" s="36">
        <f t="shared" si="100"/>
        <v>0</v>
      </c>
      <c r="P302" s="36">
        <f t="shared" si="101"/>
        <v>0</v>
      </c>
      <c r="Q302" s="36">
        <f t="shared" si="102"/>
        <v>0</v>
      </c>
      <c r="R302" s="45">
        <f t="shared" si="103"/>
        <v>0</v>
      </c>
      <c r="S302" s="83" t="str">
        <f t="shared" si="96"/>
        <v>BLANK</v>
      </c>
      <c r="T302" s="46">
        <f t="shared" si="88"/>
        <v>0</v>
      </c>
      <c r="U302" s="31">
        <f t="shared" si="104"/>
        <v>659</v>
      </c>
      <c r="V302" s="31">
        <f>IF(T302=0,0,IF(U302=1,1,IF(COUNTIF($T$65:T301,T302)=0,1,0)))</f>
        <v>0</v>
      </c>
      <c r="W302" s="31">
        <f>IF(T302=0,0,SUM($V$65:V302))</f>
        <v>0</v>
      </c>
      <c r="X302" s="31" t="str">
        <f t="shared" si="89"/>
        <v>-</v>
      </c>
      <c r="Y302" s="47"/>
      <c r="Z302" s="29">
        <v>232</v>
      </c>
      <c r="AA302" s="31" t="str">
        <f t="shared" si="105"/>
        <v/>
      </c>
      <c r="AB302" s="31" t="str">
        <f t="shared" si="106"/>
        <v/>
      </c>
      <c r="AC302" s="31" t="str">
        <f t="shared" si="107"/>
        <v/>
      </c>
      <c r="AD302" s="30">
        <f t="shared" si="108"/>
        <v>0</v>
      </c>
      <c r="AR302" s="120">
        <f>IF($C302='Lookup tables'!$G$13,'Lookup tables'!$I$13,IF($C302='Lookup tables'!$G$14,'Lookup tables'!$I$14,$C302))</f>
        <v>0</v>
      </c>
    </row>
    <row r="303" spans="1:44" x14ac:dyDescent="0.25">
      <c r="A303" s="3"/>
      <c r="B303" s="4"/>
      <c r="C303" s="77"/>
      <c r="D303" s="5">
        <f>IF(ISNUMBER(VLOOKUP(AR303,'Lookup tables'!$I$2:$J$15,2,FALSE)),VLOOKUP(AR303,'Lookup tables'!$I$2:$J$15,2,FALSE),0)</f>
        <v>0</v>
      </c>
      <c r="E303" s="4"/>
      <c r="F303" s="7">
        <f t="shared" si="97"/>
        <v>0</v>
      </c>
      <c r="G303" s="87" t="str">
        <f t="shared" si="94"/>
        <v/>
      </c>
      <c r="H303" s="2"/>
      <c r="I303" s="2"/>
      <c r="J303" s="2"/>
      <c r="K303" s="2"/>
      <c r="M303" s="36">
        <f t="shared" si="98"/>
        <v>0</v>
      </c>
      <c r="N303" s="36">
        <f t="shared" si="99"/>
        <v>0</v>
      </c>
      <c r="O303" s="36">
        <f t="shared" si="100"/>
        <v>0</v>
      </c>
      <c r="P303" s="36">
        <f t="shared" si="101"/>
        <v>0</v>
      </c>
      <c r="Q303" s="36">
        <f t="shared" si="102"/>
        <v>0</v>
      </c>
      <c r="R303" s="45">
        <f t="shared" si="103"/>
        <v>0</v>
      </c>
      <c r="S303" s="83" t="str">
        <f t="shared" si="96"/>
        <v>BLANK</v>
      </c>
      <c r="T303" s="46">
        <f t="shared" si="88"/>
        <v>0</v>
      </c>
      <c r="U303" s="31">
        <f t="shared" si="104"/>
        <v>659</v>
      </c>
      <c r="V303" s="31">
        <f>IF(T303=0,0,IF(U303=1,1,IF(COUNTIF($T$65:T302,T303)=0,1,0)))</f>
        <v>0</v>
      </c>
      <c r="W303" s="31">
        <f>IF(T303=0,0,SUM($V$65:V303))</f>
        <v>0</v>
      </c>
      <c r="X303" s="31" t="str">
        <f t="shared" si="89"/>
        <v>-</v>
      </c>
      <c r="Y303" s="47"/>
      <c r="Z303" s="29">
        <v>233</v>
      </c>
      <c r="AA303" s="31" t="str">
        <f t="shared" si="105"/>
        <v/>
      </c>
      <c r="AB303" s="31" t="str">
        <f t="shared" si="106"/>
        <v/>
      </c>
      <c r="AC303" s="31" t="str">
        <f t="shared" si="107"/>
        <v/>
      </c>
      <c r="AD303" s="30">
        <f t="shared" si="108"/>
        <v>0</v>
      </c>
      <c r="AR303" s="120">
        <f>IF($C303='Lookup tables'!$G$13,'Lookup tables'!$I$13,IF($C303='Lookup tables'!$G$14,'Lookup tables'!$I$14,$C303))</f>
        <v>0</v>
      </c>
    </row>
    <row r="304" spans="1:44" x14ac:dyDescent="0.25">
      <c r="A304" s="3"/>
      <c r="B304" s="4"/>
      <c r="C304" s="77"/>
      <c r="D304" s="5">
        <f>IF(ISNUMBER(VLOOKUP(AR304,'Lookup tables'!$I$2:$J$15,2,FALSE)),VLOOKUP(AR304,'Lookup tables'!$I$2:$J$15,2,FALSE),0)</f>
        <v>0</v>
      </c>
      <c r="E304" s="4"/>
      <c r="F304" s="7">
        <f t="shared" si="97"/>
        <v>0</v>
      </c>
      <c r="G304" s="87" t="str">
        <f t="shared" si="94"/>
        <v/>
      </c>
      <c r="H304" s="2"/>
      <c r="I304" s="2"/>
      <c r="J304" s="2"/>
      <c r="K304" s="2"/>
      <c r="M304" s="36">
        <f t="shared" si="98"/>
        <v>0</v>
      </c>
      <c r="N304" s="36">
        <f t="shared" si="99"/>
        <v>0</v>
      </c>
      <c r="O304" s="36">
        <f t="shared" si="100"/>
        <v>0</v>
      </c>
      <c r="P304" s="36">
        <f t="shared" si="101"/>
        <v>0</v>
      </c>
      <c r="Q304" s="36">
        <f t="shared" si="102"/>
        <v>0</v>
      </c>
      <c r="R304" s="45">
        <f t="shared" si="103"/>
        <v>0</v>
      </c>
      <c r="S304" s="83" t="str">
        <f t="shared" si="96"/>
        <v>BLANK</v>
      </c>
      <c r="T304" s="46">
        <f t="shared" si="88"/>
        <v>0</v>
      </c>
      <c r="U304" s="31">
        <f t="shared" si="104"/>
        <v>659</v>
      </c>
      <c r="V304" s="31">
        <f>IF(T304=0,0,IF(U304=1,1,IF(COUNTIF($T$65:T303,T304)=0,1,0)))</f>
        <v>0</v>
      </c>
      <c r="W304" s="31">
        <f>IF(T304=0,0,SUM($V$65:V304))</f>
        <v>0</v>
      </c>
      <c r="X304" s="31" t="str">
        <f t="shared" si="89"/>
        <v>-</v>
      </c>
      <c r="Y304" s="47"/>
      <c r="Z304" s="29">
        <v>234</v>
      </c>
      <c r="AA304" s="31" t="str">
        <f t="shared" si="105"/>
        <v/>
      </c>
      <c r="AB304" s="31" t="str">
        <f t="shared" si="106"/>
        <v/>
      </c>
      <c r="AC304" s="31" t="str">
        <f t="shared" si="107"/>
        <v/>
      </c>
      <c r="AD304" s="30">
        <f t="shared" si="108"/>
        <v>0</v>
      </c>
      <c r="AR304" s="120">
        <f>IF($C304='Lookup tables'!$G$13,'Lookup tables'!$I$13,IF($C304='Lookup tables'!$G$14,'Lookup tables'!$I$14,$C304))</f>
        <v>0</v>
      </c>
    </row>
    <row r="305" spans="1:44" x14ac:dyDescent="0.25">
      <c r="A305" s="3"/>
      <c r="B305" s="4"/>
      <c r="C305" s="77"/>
      <c r="D305" s="5">
        <f>IF(ISNUMBER(VLOOKUP(AR305,'Lookup tables'!$I$2:$J$15,2,FALSE)),VLOOKUP(AR305,'Lookup tables'!$I$2:$J$15,2,FALSE),0)</f>
        <v>0</v>
      </c>
      <c r="E305" s="4"/>
      <c r="F305" s="7">
        <f t="shared" si="97"/>
        <v>0</v>
      </c>
      <c r="G305" s="87" t="str">
        <f t="shared" si="94"/>
        <v/>
      </c>
      <c r="H305" s="2"/>
      <c r="I305" s="2"/>
      <c r="J305" s="2"/>
      <c r="K305" s="2"/>
      <c r="M305" s="36">
        <f t="shared" si="98"/>
        <v>0</v>
      </c>
      <c r="N305" s="36">
        <f t="shared" si="99"/>
        <v>0</v>
      </c>
      <c r="O305" s="36">
        <f t="shared" si="100"/>
        <v>0</v>
      </c>
      <c r="P305" s="36">
        <f t="shared" si="101"/>
        <v>0</v>
      </c>
      <c r="Q305" s="36">
        <f t="shared" si="102"/>
        <v>0</v>
      </c>
      <c r="R305" s="45">
        <f t="shared" si="103"/>
        <v>0</v>
      </c>
      <c r="S305" s="83" t="str">
        <f t="shared" si="96"/>
        <v>BLANK</v>
      </c>
      <c r="T305" s="46">
        <f t="shared" si="88"/>
        <v>0</v>
      </c>
      <c r="U305" s="31">
        <f t="shared" si="104"/>
        <v>659</v>
      </c>
      <c r="V305" s="31">
        <f>IF(T305=0,0,IF(U305=1,1,IF(COUNTIF($T$65:T304,T305)=0,1,0)))</f>
        <v>0</v>
      </c>
      <c r="W305" s="31">
        <f>IF(T305=0,0,SUM($V$65:V305))</f>
        <v>0</v>
      </c>
      <c r="X305" s="31" t="str">
        <f t="shared" si="89"/>
        <v>-</v>
      </c>
      <c r="Y305" s="47"/>
      <c r="Z305" s="29">
        <v>235</v>
      </c>
      <c r="AA305" s="31" t="str">
        <f t="shared" si="105"/>
        <v/>
      </c>
      <c r="AB305" s="31" t="str">
        <f t="shared" si="106"/>
        <v/>
      </c>
      <c r="AC305" s="31" t="str">
        <f t="shared" si="107"/>
        <v/>
      </c>
      <c r="AD305" s="30">
        <f t="shared" si="108"/>
        <v>0</v>
      </c>
      <c r="AR305" s="120">
        <f>IF($C305='Lookup tables'!$G$13,'Lookup tables'!$I$13,IF($C305='Lookup tables'!$G$14,'Lookup tables'!$I$14,$C305))</f>
        <v>0</v>
      </c>
    </row>
    <row r="306" spans="1:44" x14ac:dyDescent="0.25">
      <c r="A306" s="3"/>
      <c r="B306" s="4"/>
      <c r="C306" s="77"/>
      <c r="D306" s="5">
        <f>IF(ISNUMBER(VLOOKUP(AR306,'Lookup tables'!$I$2:$J$15,2,FALSE)),VLOOKUP(AR306,'Lookup tables'!$I$2:$J$15,2,FALSE),0)</f>
        <v>0</v>
      </c>
      <c r="E306" s="4"/>
      <c r="F306" s="7">
        <f t="shared" si="97"/>
        <v>0</v>
      </c>
      <c r="G306" s="87" t="str">
        <f t="shared" si="94"/>
        <v/>
      </c>
      <c r="H306" s="2"/>
      <c r="I306" s="2"/>
      <c r="J306" s="2"/>
      <c r="K306" s="2"/>
      <c r="M306" s="36">
        <f t="shared" si="98"/>
        <v>0</v>
      </c>
      <c r="N306" s="36">
        <f t="shared" si="99"/>
        <v>0</v>
      </c>
      <c r="O306" s="36">
        <f t="shared" si="100"/>
        <v>0</v>
      </c>
      <c r="P306" s="36">
        <f t="shared" si="101"/>
        <v>0</v>
      </c>
      <c r="Q306" s="36">
        <f t="shared" si="102"/>
        <v>0</v>
      </c>
      <c r="R306" s="45">
        <f t="shared" si="103"/>
        <v>0</v>
      </c>
      <c r="S306" s="83" t="str">
        <f t="shared" si="96"/>
        <v>BLANK</v>
      </c>
      <c r="T306" s="46">
        <f t="shared" si="88"/>
        <v>0</v>
      </c>
      <c r="U306" s="31">
        <f t="shared" si="104"/>
        <v>659</v>
      </c>
      <c r="V306" s="31">
        <f>IF(T306=0,0,IF(U306=1,1,IF(COUNTIF($T$65:T305,T306)=0,1,0)))</f>
        <v>0</v>
      </c>
      <c r="W306" s="31">
        <f>IF(T306=0,0,SUM($V$65:V306))</f>
        <v>0</v>
      </c>
      <c r="X306" s="31" t="str">
        <f t="shared" si="89"/>
        <v>-</v>
      </c>
      <c r="Y306" s="47"/>
      <c r="Z306" s="29">
        <v>236</v>
      </c>
      <c r="AA306" s="31" t="str">
        <f t="shared" si="105"/>
        <v/>
      </c>
      <c r="AB306" s="31" t="str">
        <f t="shared" si="106"/>
        <v/>
      </c>
      <c r="AC306" s="31" t="str">
        <f t="shared" si="107"/>
        <v/>
      </c>
      <c r="AD306" s="30">
        <f t="shared" si="108"/>
        <v>0</v>
      </c>
      <c r="AR306" s="120">
        <f>IF($C306='Lookup tables'!$G$13,'Lookup tables'!$I$13,IF($C306='Lookup tables'!$G$14,'Lookup tables'!$I$14,$C306))</f>
        <v>0</v>
      </c>
    </row>
    <row r="307" spans="1:44" x14ac:dyDescent="0.25">
      <c r="A307" s="3"/>
      <c r="B307" s="4"/>
      <c r="C307" s="77"/>
      <c r="D307" s="5">
        <f>IF(ISNUMBER(VLOOKUP(AR307,'Lookup tables'!$I$2:$J$15,2,FALSE)),VLOOKUP(AR307,'Lookup tables'!$I$2:$J$15,2,FALSE),0)</f>
        <v>0</v>
      </c>
      <c r="E307" s="4"/>
      <c r="F307" s="7">
        <f t="shared" si="97"/>
        <v>0</v>
      </c>
      <c r="G307" s="87" t="str">
        <f t="shared" si="94"/>
        <v/>
      </c>
      <c r="H307" s="2"/>
      <c r="I307" s="2"/>
      <c r="J307" s="2"/>
      <c r="K307" s="2"/>
      <c r="M307" s="36">
        <f t="shared" si="98"/>
        <v>0</v>
      </c>
      <c r="N307" s="36">
        <f t="shared" si="99"/>
        <v>0</v>
      </c>
      <c r="O307" s="36">
        <f t="shared" si="100"/>
        <v>0</v>
      </c>
      <c r="P307" s="36">
        <f t="shared" si="101"/>
        <v>0</v>
      </c>
      <c r="Q307" s="36">
        <f t="shared" si="102"/>
        <v>0</v>
      </c>
      <c r="R307" s="45">
        <f t="shared" si="103"/>
        <v>0</v>
      </c>
      <c r="S307" s="83" t="str">
        <f t="shared" si="96"/>
        <v>BLANK</v>
      </c>
      <c r="T307" s="46">
        <f t="shared" si="88"/>
        <v>0</v>
      </c>
      <c r="U307" s="31">
        <f t="shared" si="104"/>
        <v>659</v>
      </c>
      <c r="V307" s="31">
        <f>IF(T307=0,0,IF(U307=1,1,IF(COUNTIF($T$65:T306,T307)=0,1,0)))</f>
        <v>0</v>
      </c>
      <c r="W307" s="31">
        <f>IF(T307=0,0,SUM($V$65:V307))</f>
        <v>0</v>
      </c>
      <c r="X307" s="31" t="str">
        <f t="shared" si="89"/>
        <v>-</v>
      </c>
      <c r="Y307" s="47"/>
      <c r="Z307" s="29">
        <v>237</v>
      </c>
      <c r="AA307" s="31" t="str">
        <f t="shared" si="105"/>
        <v/>
      </c>
      <c r="AB307" s="31" t="str">
        <f t="shared" si="106"/>
        <v/>
      </c>
      <c r="AC307" s="31" t="str">
        <f t="shared" si="107"/>
        <v/>
      </c>
      <c r="AD307" s="30">
        <f t="shared" si="108"/>
        <v>0</v>
      </c>
      <c r="AR307" s="120">
        <f>IF($C307='Lookup tables'!$G$13,'Lookup tables'!$I$13,IF($C307='Lookup tables'!$G$14,'Lookup tables'!$I$14,$C307))</f>
        <v>0</v>
      </c>
    </row>
    <row r="308" spans="1:44" x14ac:dyDescent="0.25">
      <c r="A308" s="3"/>
      <c r="B308" s="4"/>
      <c r="C308" s="77"/>
      <c r="D308" s="5">
        <f>IF(ISNUMBER(VLOOKUP(AR308,'Lookup tables'!$I$2:$J$15,2,FALSE)),VLOOKUP(AR308,'Lookup tables'!$I$2:$J$15,2,FALSE),0)</f>
        <v>0</v>
      </c>
      <c r="E308" s="4"/>
      <c r="F308" s="7">
        <f t="shared" si="97"/>
        <v>0</v>
      </c>
      <c r="G308" s="87" t="str">
        <f t="shared" si="94"/>
        <v/>
      </c>
      <c r="H308" s="2"/>
      <c r="I308" s="2"/>
      <c r="J308" s="2"/>
      <c r="K308" s="2"/>
      <c r="M308" s="36">
        <f t="shared" si="98"/>
        <v>0</v>
      </c>
      <c r="N308" s="36">
        <f t="shared" si="99"/>
        <v>0</v>
      </c>
      <c r="O308" s="36">
        <f t="shared" si="100"/>
        <v>0</v>
      </c>
      <c r="P308" s="36">
        <f t="shared" si="101"/>
        <v>0</v>
      </c>
      <c r="Q308" s="36">
        <f t="shared" si="102"/>
        <v>0</v>
      </c>
      <c r="R308" s="45">
        <f t="shared" si="103"/>
        <v>0</v>
      </c>
      <c r="S308" s="83" t="str">
        <f t="shared" si="96"/>
        <v>BLANK</v>
      </c>
      <c r="T308" s="46">
        <f t="shared" si="88"/>
        <v>0</v>
      </c>
      <c r="U308" s="31">
        <f t="shared" si="104"/>
        <v>659</v>
      </c>
      <c r="V308" s="31">
        <f>IF(T308=0,0,IF(U308=1,1,IF(COUNTIF($T$65:T307,T308)=0,1,0)))</f>
        <v>0</v>
      </c>
      <c r="W308" s="31">
        <f>IF(T308=0,0,SUM($V$65:V308))</f>
        <v>0</v>
      </c>
      <c r="X308" s="31" t="str">
        <f t="shared" si="89"/>
        <v>-</v>
      </c>
      <c r="Y308" s="47"/>
      <c r="Z308" s="29">
        <v>238</v>
      </c>
      <c r="AA308" s="31" t="str">
        <f t="shared" si="105"/>
        <v/>
      </c>
      <c r="AB308" s="31" t="str">
        <f t="shared" si="106"/>
        <v/>
      </c>
      <c r="AC308" s="31" t="str">
        <f t="shared" si="107"/>
        <v/>
      </c>
      <c r="AD308" s="30">
        <f t="shared" si="108"/>
        <v>0</v>
      </c>
      <c r="AR308" s="120">
        <f>IF($C308='Lookup tables'!$G$13,'Lookup tables'!$I$13,IF($C308='Lookup tables'!$G$14,'Lookup tables'!$I$14,$C308))</f>
        <v>0</v>
      </c>
    </row>
    <row r="309" spans="1:44" x14ac:dyDescent="0.25">
      <c r="A309" s="3"/>
      <c r="B309" s="4"/>
      <c r="C309" s="77"/>
      <c r="D309" s="5">
        <f>IF(ISNUMBER(VLOOKUP(AR309,'Lookup tables'!$I$2:$J$15,2,FALSE)),VLOOKUP(AR309,'Lookup tables'!$I$2:$J$15,2,FALSE),0)</f>
        <v>0</v>
      </c>
      <c r="E309" s="4"/>
      <c r="F309" s="7">
        <f t="shared" si="97"/>
        <v>0</v>
      </c>
      <c r="G309" s="87" t="str">
        <f t="shared" si="94"/>
        <v/>
      </c>
      <c r="H309" s="2"/>
      <c r="I309" s="2"/>
      <c r="J309" s="2"/>
      <c r="K309" s="2"/>
      <c r="M309" s="36">
        <f t="shared" si="98"/>
        <v>0</v>
      </c>
      <c r="N309" s="36">
        <f t="shared" si="99"/>
        <v>0</v>
      </c>
      <c r="O309" s="36">
        <f t="shared" si="100"/>
        <v>0</v>
      </c>
      <c r="P309" s="36">
        <f t="shared" si="101"/>
        <v>0</v>
      </c>
      <c r="Q309" s="36">
        <f t="shared" si="102"/>
        <v>0</v>
      </c>
      <c r="R309" s="45">
        <f t="shared" si="103"/>
        <v>0</v>
      </c>
      <c r="S309" s="83" t="str">
        <f t="shared" si="96"/>
        <v>BLANK</v>
      </c>
      <c r="T309" s="46">
        <f t="shared" si="88"/>
        <v>0</v>
      </c>
      <c r="U309" s="31">
        <f t="shared" si="104"/>
        <v>659</v>
      </c>
      <c r="V309" s="31">
        <f>IF(T309=0,0,IF(U309=1,1,IF(COUNTIF($T$65:T308,T309)=0,1,0)))</f>
        <v>0</v>
      </c>
      <c r="W309" s="31">
        <f>IF(T309=0,0,SUM($V$65:V309))</f>
        <v>0</v>
      </c>
      <c r="X309" s="31" t="str">
        <f t="shared" si="89"/>
        <v>-</v>
      </c>
      <c r="Y309" s="47"/>
      <c r="Z309" s="29">
        <v>239</v>
      </c>
      <c r="AA309" s="31" t="str">
        <f t="shared" si="105"/>
        <v/>
      </c>
      <c r="AB309" s="31" t="str">
        <f t="shared" si="106"/>
        <v/>
      </c>
      <c r="AC309" s="31" t="str">
        <f t="shared" si="107"/>
        <v/>
      </c>
      <c r="AD309" s="30">
        <f t="shared" si="108"/>
        <v>0</v>
      </c>
      <c r="AR309" s="120">
        <f>IF($C309='Lookup tables'!$G$13,'Lookup tables'!$I$13,IF($C309='Lookup tables'!$G$14,'Lookup tables'!$I$14,$C309))</f>
        <v>0</v>
      </c>
    </row>
    <row r="310" spans="1:44" x14ac:dyDescent="0.25">
      <c r="A310" s="19"/>
      <c r="B310" s="2"/>
      <c r="C310" s="2"/>
      <c r="D310" s="2"/>
      <c r="E310" s="2"/>
      <c r="F310" s="2"/>
      <c r="G310" s="87"/>
      <c r="H310" s="2"/>
      <c r="I310" s="2"/>
      <c r="J310" s="2"/>
      <c r="K310" s="2"/>
      <c r="T310" s="46">
        <f t="shared" si="88"/>
        <v>0</v>
      </c>
      <c r="U310" s="31">
        <f t="shared" si="104"/>
        <v>659</v>
      </c>
      <c r="V310" s="31">
        <f>IF(T310=0,0,IF(U310=1,1,IF(COUNTIF($T$65:T309,T310)=0,1,0)))</f>
        <v>0</v>
      </c>
      <c r="W310" s="31">
        <f>IF(T310=0,0,SUM($V$65:V310))</f>
        <v>0</v>
      </c>
      <c r="X310" s="31" t="str">
        <f t="shared" si="89"/>
        <v>-</v>
      </c>
      <c r="Y310" s="47"/>
      <c r="Z310" s="29">
        <v>240</v>
      </c>
      <c r="AA310" s="31" t="str">
        <f t="shared" si="105"/>
        <v/>
      </c>
      <c r="AB310" s="31" t="str">
        <f t="shared" si="106"/>
        <v/>
      </c>
      <c r="AC310" s="31" t="str">
        <f t="shared" si="107"/>
        <v/>
      </c>
      <c r="AD310" s="30">
        <f t="shared" si="108"/>
        <v>0</v>
      </c>
      <c r="AR310" s="120"/>
    </row>
    <row r="311" spans="1:44" ht="15.75" thickBot="1" x14ac:dyDescent="0.3">
      <c r="A311" s="25"/>
      <c r="B311" s="26"/>
      <c r="C311" s="26"/>
      <c r="D311" s="26"/>
      <c r="E311" s="26"/>
      <c r="F311" s="26"/>
      <c r="G311" s="89"/>
      <c r="H311" s="2"/>
      <c r="I311" s="2"/>
      <c r="J311" s="2"/>
      <c r="K311" s="2"/>
      <c r="T311" s="46">
        <f t="shared" si="88"/>
        <v>0</v>
      </c>
      <c r="U311" s="31">
        <f t="shared" si="104"/>
        <v>659</v>
      </c>
      <c r="V311" s="31">
        <f>IF(T311=0,0,IF(U311=1,1,IF(COUNTIF($T$65:T310,T311)=0,1,0)))</f>
        <v>0</v>
      </c>
      <c r="W311" s="31">
        <f>IF(T311=0,0,SUM($V$65:V311))</f>
        <v>0</v>
      </c>
      <c r="X311" s="31" t="str">
        <f t="shared" si="89"/>
        <v>-</v>
      </c>
      <c r="Y311" s="47"/>
      <c r="Z311" s="29">
        <v>241</v>
      </c>
      <c r="AA311" s="31" t="str">
        <f t="shared" si="105"/>
        <v/>
      </c>
      <c r="AB311" s="31" t="str">
        <f t="shared" si="106"/>
        <v/>
      </c>
      <c r="AC311" s="31" t="str">
        <f t="shared" si="107"/>
        <v/>
      </c>
      <c r="AD311" s="30">
        <f t="shared" si="108"/>
        <v>0</v>
      </c>
    </row>
    <row r="312" spans="1:44" ht="15.75" thickBot="1" x14ac:dyDescent="0.3">
      <c r="T312" s="46">
        <f t="shared" si="88"/>
        <v>0</v>
      </c>
      <c r="U312" s="31">
        <f t="shared" si="104"/>
        <v>659</v>
      </c>
      <c r="V312" s="31">
        <f>IF(T312=0,0,IF(U312=1,1,IF(COUNTIF($T$65:T311,T312)=0,1,0)))</f>
        <v>0</v>
      </c>
      <c r="W312" s="31">
        <f>IF(T312=0,0,SUM($V$65:V312))</f>
        <v>0</v>
      </c>
      <c r="X312" s="31" t="str">
        <f t="shared" si="89"/>
        <v>-</v>
      </c>
      <c r="Y312" s="47"/>
      <c r="Z312" s="29">
        <v>242</v>
      </c>
      <c r="AA312" s="31" t="str">
        <f t="shared" si="105"/>
        <v/>
      </c>
      <c r="AB312" s="31" t="str">
        <f t="shared" si="106"/>
        <v/>
      </c>
      <c r="AC312" s="31" t="str">
        <f t="shared" si="107"/>
        <v/>
      </c>
      <c r="AD312" s="30">
        <f t="shared" si="108"/>
        <v>0</v>
      </c>
    </row>
    <row r="313" spans="1:44" ht="18.75" x14ac:dyDescent="0.3">
      <c r="A313" s="13" t="s">
        <v>53</v>
      </c>
      <c r="B313" s="14"/>
      <c r="C313" s="14"/>
      <c r="D313" s="15"/>
      <c r="E313" s="15"/>
      <c r="F313" s="15"/>
      <c r="G313" s="86"/>
      <c r="H313" s="2"/>
      <c r="I313" s="2"/>
      <c r="J313" s="2"/>
      <c r="K313" s="2"/>
      <c r="T313" s="46">
        <f t="shared" si="88"/>
        <v>0</v>
      </c>
      <c r="U313" s="31">
        <f t="shared" si="104"/>
        <v>659</v>
      </c>
      <c r="V313" s="31">
        <f>IF(T313=0,0,IF(U313=1,1,IF(COUNTIF($T$65:T312,T313)=0,1,0)))</f>
        <v>0</v>
      </c>
      <c r="W313" s="31">
        <f>IF(T313=0,0,SUM($V$65:V313))</f>
        <v>0</v>
      </c>
      <c r="X313" s="31" t="str">
        <f t="shared" si="89"/>
        <v>-</v>
      </c>
      <c r="Y313" s="47"/>
      <c r="Z313" s="29">
        <v>243</v>
      </c>
      <c r="AA313" s="31" t="str">
        <f t="shared" si="105"/>
        <v/>
      </c>
      <c r="AB313" s="31" t="str">
        <f t="shared" si="106"/>
        <v/>
      </c>
      <c r="AC313" s="31" t="str">
        <f t="shared" si="107"/>
        <v/>
      </c>
      <c r="AD313" s="30">
        <f t="shared" si="108"/>
        <v>0</v>
      </c>
    </row>
    <row r="314" spans="1:44" ht="18.75" x14ac:dyDescent="0.3">
      <c r="A314" s="16" t="s">
        <v>12</v>
      </c>
      <c r="B314" s="12"/>
      <c r="C314" s="12"/>
      <c r="D314" s="2"/>
      <c r="E314" s="2"/>
      <c r="F314" s="2"/>
      <c r="G314" s="87"/>
      <c r="H314" s="2"/>
      <c r="I314" s="2"/>
      <c r="J314" s="2"/>
      <c r="K314" s="2"/>
      <c r="T314" s="46">
        <f t="shared" si="88"/>
        <v>0</v>
      </c>
      <c r="U314" s="31">
        <f t="shared" si="104"/>
        <v>659</v>
      </c>
      <c r="V314" s="31">
        <f>IF(T314=0,0,IF(U314=1,1,IF(COUNTIF($T$65:T313,T314)=0,1,0)))</f>
        <v>0</v>
      </c>
      <c r="W314" s="31">
        <f>IF(T314=0,0,SUM($V$65:V314))</f>
        <v>0</v>
      </c>
      <c r="X314" s="31" t="str">
        <f t="shared" si="89"/>
        <v>-</v>
      </c>
      <c r="Y314" s="47"/>
      <c r="Z314" s="29">
        <v>244</v>
      </c>
      <c r="AA314" s="31" t="str">
        <f t="shared" si="105"/>
        <v/>
      </c>
      <c r="AB314" s="31" t="str">
        <f t="shared" si="106"/>
        <v/>
      </c>
      <c r="AC314" s="31" t="str">
        <f t="shared" si="107"/>
        <v/>
      </c>
      <c r="AD314" s="30">
        <f t="shared" si="108"/>
        <v>0</v>
      </c>
    </row>
    <row r="315" spans="1:44" x14ac:dyDescent="0.25">
      <c r="A315" s="17" t="s">
        <v>13</v>
      </c>
      <c r="B315" s="132"/>
      <c r="C315" s="133"/>
      <c r="D315" s="2"/>
      <c r="E315" s="2"/>
      <c r="F315" s="2"/>
      <c r="G315" s="87"/>
      <c r="H315" s="2"/>
      <c r="I315" s="2"/>
      <c r="J315" s="2"/>
      <c r="K315" s="2"/>
      <c r="T315" s="46">
        <f t="shared" si="88"/>
        <v>0</v>
      </c>
      <c r="U315" s="31">
        <f t="shared" si="104"/>
        <v>659</v>
      </c>
      <c r="V315" s="31">
        <f>IF(T315=0,0,IF(U315=1,1,IF(COUNTIF($T$65:T314,T315)=0,1,0)))</f>
        <v>0</v>
      </c>
      <c r="W315" s="31">
        <f>IF(T315=0,0,SUM($V$65:V315))</f>
        <v>0</v>
      </c>
      <c r="X315" s="31" t="str">
        <f t="shared" si="89"/>
        <v>-</v>
      </c>
      <c r="Y315" s="47"/>
      <c r="Z315" s="29">
        <v>245</v>
      </c>
      <c r="AA315" s="31" t="str">
        <f t="shared" si="105"/>
        <v/>
      </c>
      <c r="AB315" s="31" t="str">
        <f t="shared" si="106"/>
        <v/>
      </c>
      <c r="AC315" s="31" t="str">
        <f t="shared" si="107"/>
        <v/>
      </c>
      <c r="AD315" s="30">
        <f t="shared" si="108"/>
        <v>0</v>
      </c>
    </row>
    <row r="316" spans="1:44" x14ac:dyDescent="0.25">
      <c r="A316" s="17" t="s">
        <v>14</v>
      </c>
      <c r="B316" s="132"/>
      <c r="C316" s="133"/>
      <c r="D316" s="2"/>
      <c r="E316" s="2"/>
      <c r="F316" s="2"/>
      <c r="G316" s="87"/>
      <c r="H316" s="2"/>
      <c r="I316" s="2"/>
      <c r="J316" s="2"/>
      <c r="K316" s="2"/>
      <c r="T316" s="46">
        <f t="shared" si="88"/>
        <v>0</v>
      </c>
      <c r="U316" s="31">
        <f t="shared" si="104"/>
        <v>659</v>
      </c>
      <c r="V316" s="31">
        <f>IF(T316=0,0,IF(U316=1,1,IF(COUNTIF($T$65:T315,T316)=0,1,0)))</f>
        <v>0</v>
      </c>
      <c r="W316" s="31">
        <f>IF(T316=0,0,SUM($V$65:V316))</f>
        <v>0</v>
      </c>
      <c r="X316" s="31" t="str">
        <f t="shared" si="89"/>
        <v>-</v>
      </c>
      <c r="Y316" s="47"/>
      <c r="Z316" s="29">
        <v>246</v>
      </c>
      <c r="AA316" s="31" t="str">
        <f t="shared" si="105"/>
        <v/>
      </c>
      <c r="AB316" s="31" t="str">
        <f t="shared" si="106"/>
        <v/>
      </c>
      <c r="AC316" s="31" t="str">
        <f t="shared" si="107"/>
        <v/>
      </c>
      <c r="AD316" s="30">
        <f t="shared" si="108"/>
        <v>0</v>
      </c>
    </row>
    <row r="317" spans="1:44" ht="30" x14ac:dyDescent="0.25">
      <c r="A317" s="18" t="s">
        <v>15</v>
      </c>
      <c r="B317" s="132"/>
      <c r="C317" s="133"/>
      <c r="D317" s="2"/>
      <c r="E317" s="2"/>
      <c r="F317" s="2"/>
      <c r="G317" s="87"/>
      <c r="H317" s="2"/>
      <c r="I317" s="2"/>
      <c r="J317" s="2"/>
      <c r="K317" s="2"/>
      <c r="T317" s="46">
        <f t="shared" si="88"/>
        <v>0</v>
      </c>
      <c r="U317" s="31">
        <f t="shared" si="104"/>
        <v>659</v>
      </c>
      <c r="V317" s="31">
        <f>IF(T317=0,0,IF(U317=1,1,IF(COUNTIF($T$65:T316,T317)=0,1,0)))</f>
        <v>0</v>
      </c>
      <c r="W317" s="31">
        <f>IF(T317=0,0,SUM($V$65:V317))</f>
        <v>0</v>
      </c>
      <c r="X317" s="31" t="str">
        <f t="shared" si="89"/>
        <v>-</v>
      </c>
      <c r="Y317" s="47"/>
      <c r="Z317" s="29">
        <v>247</v>
      </c>
      <c r="AA317" s="31" t="str">
        <f t="shared" si="105"/>
        <v/>
      </c>
      <c r="AB317" s="31" t="str">
        <f t="shared" si="106"/>
        <v/>
      </c>
      <c r="AC317" s="31" t="str">
        <f t="shared" si="107"/>
        <v/>
      </c>
      <c r="AD317" s="30">
        <f t="shared" si="108"/>
        <v>0</v>
      </c>
    </row>
    <row r="318" spans="1:44" x14ac:dyDescent="0.25">
      <c r="A318" s="19"/>
      <c r="B318" s="2"/>
      <c r="C318" s="2"/>
      <c r="D318" s="2"/>
      <c r="E318" s="2"/>
      <c r="F318" s="2"/>
      <c r="G318" s="87"/>
      <c r="H318" s="2"/>
      <c r="I318" s="2"/>
      <c r="J318" s="2"/>
      <c r="K318" s="2"/>
      <c r="T318" s="46">
        <f t="shared" si="88"/>
        <v>0</v>
      </c>
      <c r="U318" s="31">
        <f t="shared" si="104"/>
        <v>659</v>
      </c>
      <c r="V318" s="31">
        <f>IF(T318=0,0,IF(U318=1,1,IF(COUNTIF($T$65:T317,T318)=0,1,0)))</f>
        <v>0</v>
      </c>
      <c r="W318" s="31">
        <f>IF(T318=0,0,SUM($V$65:V318))</f>
        <v>0</v>
      </c>
      <c r="X318" s="31" t="str">
        <f t="shared" si="89"/>
        <v>-</v>
      </c>
      <c r="Y318" s="47"/>
      <c r="Z318" s="29">
        <v>248</v>
      </c>
      <c r="AA318" s="31" t="str">
        <f t="shared" si="105"/>
        <v/>
      </c>
      <c r="AB318" s="31" t="str">
        <f t="shared" si="106"/>
        <v/>
      </c>
      <c r="AC318" s="31" t="str">
        <f t="shared" si="107"/>
        <v/>
      </c>
      <c r="AD318" s="30">
        <f t="shared" si="108"/>
        <v>0</v>
      </c>
    </row>
    <row r="319" spans="1:44" x14ac:dyDescent="0.25">
      <c r="A319" s="19"/>
      <c r="B319" s="2"/>
      <c r="C319" s="2"/>
      <c r="D319" s="2"/>
      <c r="E319" s="2"/>
      <c r="F319" s="2"/>
      <c r="G319" s="87"/>
      <c r="H319" s="2"/>
      <c r="I319" s="2"/>
      <c r="J319" s="2"/>
      <c r="K319" s="2"/>
      <c r="T319" s="46">
        <f t="shared" si="88"/>
        <v>0</v>
      </c>
      <c r="U319" s="31">
        <f t="shared" si="104"/>
        <v>659</v>
      </c>
      <c r="V319" s="31">
        <f>IF(T319=0,0,IF(U319=1,1,IF(COUNTIF($T$65:T318,T319)=0,1,0)))</f>
        <v>0</v>
      </c>
      <c r="W319" s="31">
        <f>IF(T319=0,0,SUM($V$65:V319))</f>
        <v>0</v>
      </c>
      <c r="X319" s="31" t="str">
        <f t="shared" si="89"/>
        <v>-</v>
      </c>
      <c r="Y319" s="47"/>
      <c r="Z319" s="29">
        <v>249</v>
      </c>
      <c r="AA319" s="31" t="str">
        <f t="shared" si="105"/>
        <v/>
      </c>
      <c r="AB319" s="31" t="str">
        <f t="shared" si="106"/>
        <v/>
      </c>
      <c r="AC319" s="31" t="str">
        <f t="shared" si="107"/>
        <v/>
      </c>
      <c r="AD319" s="30">
        <f t="shared" si="108"/>
        <v>0</v>
      </c>
    </row>
    <row r="320" spans="1:44" ht="18.75" customHeight="1" x14ac:dyDescent="0.3">
      <c r="A320" s="134" t="s">
        <v>16</v>
      </c>
      <c r="B320" s="135"/>
      <c r="C320" s="135"/>
      <c r="D320" s="2"/>
      <c r="E320" s="2"/>
      <c r="F320" s="2"/>
      <c r="G320" s="87"/>
      <c r="H320" s="2"/>
      <c r="I320" s="2"/>
      <c r="J320" s="2"/>
      <c r="K320" s="2"/>
      <c r="T320" s="46">
        <f t="shared" si="88"/>
        <v>0</v>
      </c>
      <c r="U320" s="31">
        <f t="shared" si="104"/>
        <v>659</v>
      </c>
      <c r="V320" s="31">
        <f>IF(T320=0,0,IF(U320=1,1,IF(COUNTIF($T$65:T319,T320)=0,1,0)))</f>
        <v>0</v>
      </c>
      <c r="W320" s="31">
        <f>IF(T320=0,0,SUM($V$65:V320))</f>
        <v>0</v>
      </c>
      <c r="X320" s="31" t="str">
        <f t="shared" si="89"/>
        <v>-</v>
      </c>
      <c r="Y320" s="47"/>
      <c r="Z320" s="29">
        <v>250</v>
      </c>
      <c r="AA320" s="31" t="str">
        <f t="shared" si="105"/>
        <v/>
      </c>
      <c r="AB320" s="31" t="str">
        <f t="shared" si="106"/>
        <v/>
      </c>
      <c r="AC320" s="31" t="str">
        <f t="shared" si="107"/>
        <v/>
      </c>
      <c r="AD320" s="30">
        <f t="shared" si="108"/>
        <v>0</v>
      </c>
    </row>
    <row r="321" spans="1:30" ht="18.75" x14ac:dyDescent="0.3">
      <c r="A321" s="142" t="s">
        <v>17</v>
      </c>
      <c r="B321" s="143"/>
      <c r="C321" s="99"/>
      <c r="D321" s="2"/>
      <c r="E321" s="2"/>
      <c r="F321" s="2"/>
      <c r="G321" s="87"/>
      <c r="H321" s="2"/>
      <c r="I321" s="2"/>
      <c r="J321" s="2"/>
      <c r="K321" s="2"/>
      <c r="T321" s="46">
        <f t="shared" si="88"/>
        <v>0</v>
      </c>
      <c r="U321" s="31">
        <f t="shared" si="104"/>
        <v>659</v>
      </c>
      <c r="V321" s="31">
        <f>IF(T321=0,0,IF(U321=1,1,IF(COUNTIF($T$65:T320,T321)=0,1,0)))</f>
        <v>0</v>
      </c>
      <c r="W321" s="31">
        <f>IF(T321=0,0,SUM($V$65:V321))</f>
        <v>0</v>
      </c>
      <c r="X321" s="31" t="str">
        <f t="shared" si="89"/>
        <v>-</v>
      </c>
      <c r="Y321" s="47"/>
      <c r="Z321" s="29">
        <v>251</v>
      </c>
      <c r="AA321" s="31" t="str">
        <f t="shared" si="105"/>
        <v/>
      </c>
      <c r="AB321" s="31" t="str">
        <f t="shared" si="106"/>
        <v/>
      </c>
      <c r="AC321" s="31" t="str">
        <f t="shared" si="107"/>
        <v/>
      </c>
      <c r="AD321" s="30">
        <f t="shared" si="108"/>
        <v>0</v>
      </c>
    </row>
    <row r="322" spans="1:30" ht="33" x14ac:dyDescent="0.25">
      <c r="A322" s="17" t="s">
        <v>18</v>
      </c>
      <c r="B322" s="10" t="s">
        <v>19</v>
      </c>
      <c r="C322" s="2"/>
      <c r="D322" s="2"/>
      <c r="E322" s="2"/>
      <c r="F322" s="2"/>
      <c r="G322" s="87"/>
      <c r="H322" s="2"/>
      <c r="I322" s="2"/>
      <c r="J322" s="2"/>
      <c r="K322" s="2"/>
      <c r="T322" s="46">
        <f t="shared" si="88"/>
        <v>0</v>
      </c>
      <c r="U322" s="31">
        <f t="shared" si="104"/>
        <v>659</v>
      </c>
      <c r="V322" s="31">
        <f>IF(T322=0,0,IF(U322=1,1,IF(COUNTIF($T$65:T321,T322)=0,1,0)))</f>
        <v>0</v>
      </c>
      <c r="W322" s="31">
        <f>IF(T322=0,0,SUM($V$65:V322))</f>
        <v>0</v>
      </c>
      <c r="X322" s="31" t="str">
        <f t="shared" si="89"/>
        <v>-</v>
      </c>
      <c r="Y322" s="47"/>
      <c r="Z322" s="29">
        <v>252</v>
      </c>
      <c r="AA322" s="31" t="str">
        <f t="shared" si="105"/>
        <v/>
      </c>
      <c r="AB322" s="31" t="str">
        <f t="shared" si="106"/>
        <v/>
      </c>
      <c r="AC322" s="31" t="str">
        <f t="shared" si="107"/>
        <v/>
      </c>
      <c r="AD322" s="30">
        <f t="shared" si="108"/>
        <v>0</v>
      </c>
    </row>
    <row r="323" spans="1:30" ht="15.75" x14ac:dyDescent="0.25">
      <c r="A323" s="20" t="s">
        <v>20</v>
      </c>
      <c r="B323" s="28" cm="1">
        <f t="array" ref="B323">SUM(IF($C$341:$C$384=A323,$F$341:$F$384))</f>
        <v>0</v>
      </c>
      <c r="C323" s="21"/>
      <c r="D323" s="2"/>
      <c r="E323" s="21"/>
      <c r="F323" s="2"/>
      <c r="G323" s="87"/>
      <c r="H323" s="2"/>
      <c r="I323" s="2"/>
      <c r="J323" s="2"/>
      <c r="K323" s="2"/>
      <c r="T323" s="46">
        <f t="shared" si="88"/>
        <v>0</v>
      </c>
      <c r="U323" s="31">
        <f t="shared" si="104"/>
        <v>659</v>
      </c>
      <c r="V323" s="31">
        <f>IF(T323=0,0,IF(U323=1,1,IF(COUNTIF($T$65:T322,T323)=0,1,0)))</f>
        <v>0</v>
      </c>
      <c r="W323" s="31">
        <f>IF(T323=0,0,SUM($V$65:V323))</f>
        <v>0</v>
      </c>
      <c r="X323" s="31" t="str">
        <f t="shared" si="89"/>
        <v>-</v>
      </c>
      <c r="Y323" s="47"/>
      <c r="Z323" s="29">
        <v>253</v>
      </c>
      <c r="AA323" s="31" t="str">
        <f t="shared" si="105"/>
        <v/>
      </c>
      <c r="AB323" s="31" t="str">
        <f t="shared" si="106"/>
        <v/>
      </c>
      <c r="AC323" s="31" t="str">
        <f t="shared" si="107"/>
        <v/>
      </c>
      <c r="AD323" s="30">
        <f t="shared" si="108"/>
        <v>0</v>
      </c>
    </row>
    <row r="324" spans="1:30" ht="31.5" x14ac:dyDescent="0.25">
      <c r="A324" s="22" t="s">
        <v>60</v>
      </c>
      <c r="B324" s="28" cm="1">
        <f t="array" ref="B324">SUM(IF($C$341:$C$384=A324,$F$341:$F$384))</f>
        <v>0</v>
      </c>
      <c r="C324" s="2"/>
      <c r="D324" s="2"/>
      <c r="E324" s="2"/>
      <c r="F324" s="2"/>
      <c r="G324" s="87"/>
      <c r="H324" s="2"/>
      <c r="I324" s="2"/>
      <c r="J324" s="2"/>
      <c r="K324" s="2"/>
      <c r="T324" s="46">
        <f t="shared" si="88"/>
        <v>0</v>
      </c>
      <c r="U324" s="31">
        <f t="shared" si="104"/>
        <v>659</v>
      </c>
      <c r="V324" s="31">
        <f>IF(T324=0,0,IF(U324=1,1,IF(COUNTIF($T$65:T323,T324)=0,1,0)))</f>
        <v>0</v>
      </c>
      <c r="W324" s="31">
        <f>IF(T324=0,0,SUM($V$65:V324))</f>
        <v>0</v>
      </c>
      <c r="X324" s="31" t="str">
        <f t="shared" si="89"/>
        <v>-</v>
      </c>
      <c r="Y324" s="47"/>
      <c r="Z324" s="29">
        <v>254</v>
      </c>
      <c r="AA324" s="31" t="str">
        <f t="shared" si="105"/>
        <v/>
      </c>
      <c r="AB324" s="31" t="str">
        <f t="shared" si="106"/>
        <v/>
      </c>
      <c r="AC324" s="31" t="str">
        <f t="shared" si="107"/>
        <v/>
      </c>
      <c r="AD324" s="30">
        <f t="shared" si="108"/>
        <v>0</v>
      </c>
    </row>
    <row r="325" spans="1:30" ht="31.5" x14ac:dyDescent="0.25">
      <c r="A325" s="22" t="s">
        <v>21</v>
      </c>
      <c r="B325" s="28" cm="1">
        <f t="array" ref="B325">SUM(IF($C$341:$C$384=A325,$F$341:$F$384))</f>
        <v>0</v>
      </c>
      <c r="C325" s="2"/>
      <c r="D325" s="2"/>
      <c r="E325" s="2"/>
      <c r="F325" s="2"/>
      <c r="G325" s="87"/>
      <c r="H325" s="2"/>
      <c r="I325" s="2"/>
      <c r="J325" s="2"/>
      <c r="K325" s="2"/>
      <c r="T325" s="46">
        <f t="shared" si="88"/>
        <v>0</v>
      </c>
      <c r="U325" s="31">
        <f t="shared" si="104"/>
        <v>659</v>
      </c>
      <c r="V325" s="31">
        <f>IF(T325=0,0,IF(U325=1,1,IF(COUNTIF($T$65:T324,T325)=0,1,0)))</f>
        <v>0</v>
      </c>
      <c r="W325" s="31">
        <f>IF(T325=0,0,SUM($V$65:V325))</f>
        <v>0</v>
      </c>
      <c r="X325" s="31" t="str">
        <f t="shared" si="89"/>
        <v>-</v>
      </c>
      <c r="Y325" s="47"/>
      <c r="Z325" s="29">
        <v>255</v>
      </c>
      <c r="AA325" s="31" t="str">
        <f t="shared" si="105"/>
        <v/>
      </c>
      <c r="AB325" s="31" t="str">
        <f t="shared" si="106"/>
        <v/>
      </c>
      <c r="AC325" s="31" t="str">
        <f t="shared" si="107"/>
        <v/>
      </c>
      <c r="AD325" s="30">
        <f t="shared" si="108"/>
        <v>0</v>
      </c>
    </row>
    <row r="326" spans="1:30" ht="31.5" x14ac:dyDescent="0.25">
      <c r="A326" s="22" t="s">
        <v>135</v>
      </c>
      <c r="B326" s="28" cm="1">
        <f t="array" ref="B326">SUM(IF($C$341:$C$384=A326,$F$341:$F$384))</f>
        <v>0</v>
      </c>
      <c r="C326" s="2"/>
      <c r="D326" s="2"/>
      <c r="E326" s="2"/>
      <c r="F326" s="2"/>
      <c r="G326" s="87"/>
      <c r="H326" s="2"/>
      <c r="I326" s="2"/>
      <c r="J326" s="2"/>
      <c r="K326" s="2"/>
      <c r="T326" s="46">
        <f t="shared" si="88"/>
        <v>0</v>
      </c>
      <c r="U326" s="31">
        <f t="shared" ref="U326:U330" si="109">COUNTIF($T$65:$T$759,T326)</f>
        <v>659</v>
      </c>
      <c r="V326" s="31">
        <f>IF(T326=0,0,IF(U326=1,1,IF(COUNTIF($T$65:T325,T326)=0,1,0)))</f>
        <v>0</v>
      </c>
      <c r="W326" s="31">
        <f>IF(T326=0,0,SUM($V$65:V326))</f>
        <v>0</v>
      </c>
      <c r="X326" s="31" t="str">
        <f t="shared" si="89"/>
        <v>-</v>
      </c>
      <c r="Y326" s="47"/>
      <c r="Z326" s="29">
        <v>256</v>
      </c>
      <c r="AA326" s="31" t="str">
        <f t="shared" ref="AA326:AA330" si="110">IF(ISNA(VLOOKUP(Z326,$W$65:$X$759,2,0)),"",VLOOKUP(Z326,$W$65:$X$759,2,0))</f>
        <v/>
      </c>
      <c r="AB326" s="31" t="str">
        <f t="shared" ref="AB326:AB330" si="111">IF(ISNA(INDEX($N$65:$N$759,MATCH(AA326,$M$65:$M$759,0))),"",INDEX($N$65:$N$759,MATCH(AA326,$M$65:$M$759,0)))</f>
        <v/>
      </c>
      <c r="AC326" s="31" t="str">
        <f t="shared" si="107"/>
        <v/>
      </c>
      <c r="AD326" s="30">
        <f t="shared" si="108"/>
        <v>0</v>
      </c>
    </row>
    <row r="327" spans="1:30" ht="31.5" x14ac:dyDescent="0.25">
      <c r="A327" s="22" t="s">
        <v>22</v>
      </c>
      <c r="B327" s="28" cm="1">
        <f t="array" ref="B327">SUM(IF($C$341:$C$384=A327,$F$341:$F$384))</f>
        <v>0</v>
      </c>
      <c r="C327" s="2"/>
      <c r="D327" s="2"/>
      <c r="E327" s="2"/>
      <c r="F327" s="2"/>
      <c r="G327" s="87"/>
      <c r="H327" s="2"/>
      <c r="I327" s="2"/>
      <c r="J327" s="2"/>
      <c r="K327" s="2"/>
      <c r="T327" s="46">
        <f t="shared" si="88"/>
        <v>0</v>
      </c>
      <c r="U327" s="31">
        <f t="shared" si="109"/>
        <v>659</v>
      </c>
      <c r="V327" s="31">
        <f>IF(T327=0,0,IF(U327=1,1,IF(COUNTIF($T$65:T326,T327)=0,1,0)))</f>
        <v>0</v>
      </c>
      <c r="W327" s="31">
        <f>IF(T327=0,0,SUM($V$65:V327))</f>
        <v>0</v>
      </c>
      <c r="X327" s="31" t="str">
        <f t="shared" si="89"/>
        <v>-</v>
      </c>
      <c r="Y327" s="47"/>
      <c r="Z327" s="29">
        <v>257</v>
      </c>
      <c r="AA327" s="31" t="str">
        <f t="shared" si="110"/>
        <v/>
      </c>
      <c r="AB327" s="31" t="str">
        <f t="shared" si="111"/>
        <v/>
      </c>
      <c r="AC327" s="31" t="str">
        <f t="shared" si="107"/>
        <v/>
      </c>
      <c r="AD327" s="30">
        <f t="shared" si="108"/>
        <v>0</v>
      </c>
    </row>
    <row r="328" spans="1:30" ht="31.5" x14ac:dyDescent="0.25">
      <c r="A328" s="22" t="s">
        <v>23</v>
      </c>
      <c r="B328" s="28" cm="1">
        <f t="array" ref="B328">SUM(IF($C$341:$C$384=A328,$F$341:$F$384))</f>
        <v>0</v>
      </c>
      <c r="C328" s="2"/>
      <c r="D328" s="2"/>
      <c r="E328" s="2"/>
      <c r="F328" s="2"/>
      <c r="G328" s="87"/>
      <c r="H328" s="2"/>
      <c r="I328" s="2"/>
      <c r="J328" s="2"/>
      <c r="K328" s="2"/>
      <c r="T328" s="46">
        <f t="shared" ref="T328:T393" si="112">IF(ISBLANK(M328),0,M328)</f>
        <v>0</v>
      </c>
      <c r="U328" s="31">
        <f t="shared" si="109"/>
        <v>659</v>
      </c>
      <c r="V328" s="31">
        <f>IF(T328=0,0,IF(U328=1,1,IF(COUNTIF($T$65:T327,T328)=0,1,0)))</f>
        <v>0</v>
      </c>
      <c r="W328" s="31">
        <f>IF(T328=0,0,SUM($V$65:V328))</f>
        <v>0</v>
      </c>
      <c r="X328" s="31" t="str">
        <f t="shared" ref="X328:X393" si="113">IF(ISNA(IF(V328=1,T328,"-")),"-",IF(V328=1,T328,"-"))</f>
        <v>-</v>
      </c>
      <c r="Y328" s="47"/>
      <c r="Z328" s="29">
        <v>258</v>
      </c>
      <c r="AA328" s="31" t="str">
        <f t="shared" si="110"/>
        <v/>
      </c>
      <c r="AB328" s="31" t="str">
        <f t="shared" si="111"/>
        <v/>
      </c>
      <c r="AC328" s="31" t="str">
        <f t="shared" si="107"/>
        <v/>
      </c>
      <c r="AD328" s="30">
        <f t="shared" si="108"/>
        <v>0</v>
      </c>
    </row>
    <row r="329" spans="1:30" ht="15.75" x14ac:dyDescent="0.25">
      <c r="A329" s="22" t="s">
        <v>24</v>
      </c>
      <c r="B329" s="28" cm="1">
        <f t="array" ref="B329">SUM(IF($C$341:$C$384=A329,$F$341:$F$384))</f>
        <v>0</v>
      </c>
      <c r="C329" s="2"/>
      <c r="D329" s="2"/>
      <c r="E329" s="2"/>
      <c r="F329" s="2"/>
      <c r="G329" s="87"/>
      <c r="H329" s="2"/>
      <c r="I329" s="2"/>
      <c r="J329" s="2"/>
      <c r="K329" s="2"/>
      <c r="T329" s="46">
        <f t="shared" si="112"/>
        <v>0</v>
      </c>
      <c r="U329" s="31">
        <f t="shared" si="109"/>
        <v>659</v>
      </c>
      <c r="V329" s="31">
        <f>IF(T329=0,0,IF(U329=1,1,IF(COUNTIF($T$65:T328,T329)=0,1,0)))</f>
        <v>0</v>
      </c>
      <c r="W329" s="31">
        <f>IF(T329=0,0,SUM($V$65:V329))</f>
        <v>0</v>
      </c>
      <c r="X329" s="31" t="str">
        <f t="shared" si="113"/>
        <v>-</v>
      </c>
      <c r="Y329" s="47"/>
      <c r="Z329" s="29">
        <v>259</v>
      </c>
      <c r="AA329" s="31" t="str">
        <f t="shared" si="110"/>
        <v/>
      </c>
      <c r="AB329" s="31" t="str">
        <f t="shared" si="111"/>
        <v/>
      </c>
      <c r="AC329" s="31" t="str">
        <f t="shared" si="107"/>
        <v/>
      </c>
      <c r="AD329" s="30">
        <f t="shared" si="108"/>
        <v>0</v>
      </c>
    </row>
    <row r="330" spans="1:30" ht="47.25" x14ac:dyDescent="0.25">
      <c r="A330" s="22" t="s">
        <v>25</v>
      </c>
      <c r="B330" s="28" cm="1">
        <f t="array" ref="B330">SUM(IF($C$341:$C$384=A330,$F$341:$F$384))</f>
        <v>0</v>
      </c>
      <c r="C330" s="2"/>
      <c r="D330" s="2"/>
      <c r="E330" s="2"/>
      <c r="F330" s="2"/>
      <c r="G330" s="87"/>
      <c r="H330" s="2"/>
      <c r="I330" s="2"/>
      <c r="J330" s="2"/>
      <c r="K330" s="2"/>
      <c r="T330" s="46">
        <f t="shared" si="112"/>
        <v>0</v>
      </c>
      <c r="U330" s="31">
        <f t="shared" si="109"/>
        <v>659</v>
      </c>
      <c r="V330" s="31">
        <f>IF(T330=0,0,IF(U330=1,1,IF(COUNTIF($T$65:T329,T330)=0,1,0)))</f>
        <v>0</v>
      </c>
      <c r="W330" s="31">
        <f>IF(T330=0,0,SUM($V$65:V330))</f>
        <v>0</v>
      </c>
      <c r="X330" s="31" t="str">
        <f t="shared" si="113"/>
        <v>-</v>
      </c>
      <c r="Y330" s="47"/>
      <c r="Z330" s="29">
        <v>260</v>
      </c>
      <c r="AA330" s="31" t="str">
        <f t="shared" si="110"/>
        <v/>
      </c>
      <c r="AB330" s="31" t="str">
        <f t="shared" si="111"/>
        <v/>
      </c>
      <c r="AC330" s="31" t="str">
        <f t="shared" si="107"/>
        <v/>
      </c>
      <c r="AD330" s="30">
        <f t="shared" si="108"/>
        <v>0</v>
      </c>
    </row>
    <row r="331" spans="1:30" ht="15.75" x14ac:dyDescent="0.25">
      <c r="A331" s="22" t="s">
        <v>26</v>
      </c>
      <c r="B331" s="28" cm="1">
        <f t="array" ref="B331">SUM(IF($C$341:$C$384=A331,$F$341:$F$384))</f>
        <v>0</v>
      </c>
      <c r="C331" s="2"/>
      <c r="D331" s="2"/>
      <c r="E331" s="2"/>
      <c r="F331" s="2"/>
      <c r="G331" s="87"/>
      <c r="H331" s="2"/>
      <c r="I331" s="2"/>
      <c r="J331" s="2"/>
      <c r="K331" s="2"/>
      <c r="T331" s="46"/>
      <c r="U331" s="31"/>
      <c r="V331" s="31"/>
      <c r="W331" s="31"/>
      <c r="X331" s="31"/>
      <c r="Y331" s="47"/>
      <c r="Z331" s="29"/>
      <c r="AA331" s="31"/>
      <c r="AB331" s="31"/>
      <c r="AC331" s="31"/>
      <c r="AD331" s="30"/>
    </row>
    <row r="332" spans="1:30" ht="15.75" x14ac:dyDescent="0.25">
      <c r="A332" s="22" t="s">
        <v>27</v>
      </c>
      <c r="B332" s="28" cm="1">
        <f t="array" ref="B332">SUM(IF($C$341:$C$384=A332,$F$341:$F$384))</f>
        <v>0</v>
      </c>
      <c r="C332" s="2"/>
      <c r="D332" s="2"/>
      <c r="E332" s="2"/>
      <c r="F332" s="2"/>
      <c r="G332" s="87"/>
      <c r="H332" s="2"/>
      <c r="I332" s="2"/>
      <c r="J332" s="2"/>
      <c r="K332" s="2"/>
      <c r="T332" s="46"/>
      <c r="U332" s="31"/>
      <c r="V332" s="31"/>
      <c r="W332" s="31"/>
      <c r="X332" s="31"/>
      <c r="Y332" s="47"/>
      <c r="Z332" s="29"/>
      <c r="AA332" s="31"/>
      <c r="AB332" s="31"/>
      <c r="AC332" s="31"/>
      <c r="AD332" s="30"/>
    </row>
    <row r="333" spans="1:30" ht="173.25" x14ac:dyDescent="0.25">
      <c r="A333" s="22" t="s">
        <v>28</v>
      </c>
      <c r="B333" s="28" cm="1">
        <f t="array" ref="B333">SUM(IF($C$341:$C$384=A333,$F$341:$F$384))</f>
        <v>0</v>
      </c>
      <c r="C333" s="2"/>
      <c r="D333" s="2"/>
      <c r="E333" s="2"/>
      <c r="F333" s="2"/>
      <c r="G333" s="87"/>
      <c r="H333" s="2"/>
      <c r="I333" s="2"/>
      <c r="J333" s="2"/>
      <c r="K333" s="2"/>
      <c r="T333" s="46"/>
      <c r="U333" s="31"/>
      <c r="V333" s="31"/>
      <c r="W333" s="31"/>
      <c r="X333" s="31"/>
      <c r="Y333" s="47"/>
      <c r="Z333" s="29"/>
      <c r="AA333" s="31"/>
      <c r="AB333" s="31"/>
      <c r="AC333" s="31"/>
      <c r="AD333" s="30"/>
    </row>
    <row r="334" spans="1:30" ht="141.75" x14ac:dyDescent="0.25">
      <c r="A334" s="22" t="s">
        <v>29</v>
      </c>
      <c r="B334" s="28" cm="1">
        <f t="array" ref="B334">SUM(IF($C$341:$C$384=A334,$F$341:$F$384))</f>
        <v>0</v>
      </c>
      <c r="C334" s="2"/>
      <c r="D334" s="2"/>
      <c r="E334" s="2"/>
      <c r="F334" s="2"/>
      <c r="G334" s="87"/>
      <c r="H334" s="2"/>
      <c r="I334" s="2"/>
      <c r="J334" s="2"/>
      <c r="K334" s="2"/>
      <c r="T334" s="46"/>
      <c r="U334" s="31"/>
      <c r="V334" s="31"/>
      <c r="W334" s="31"/>
      <c r="X334" s="31"/>
      <c r="Y334" s="47"/>
      <c r="Z334" s="29"/>
      <c r="AA334" s="31"/>
      <c r="AB334" s="31"/>
      <c r="AC334" s="31"/>
      <c r="AD334" s="30"/>
    </row>
    <row r="335" spans="1:30" ht="15.75" x14ac:dyDescent="0.25">
      <c r="A335" s="22" t="s">
        <v>30</v>
      </c>
      <c r="B335" s="28" cm="1">
        <f t="array" ref="B335">SUM(IF($C$341:$C$384=A335,$F$341:$F$384))</f>
        <v>0</v>
      </c>
      <c r="C335" s="2"/>
      <c r="D335" s="2"/>
      <c r="E335" s="2"/>
      <c r="F335" s="2"/>
      <c r="G335" s="87"/>
      <c r="H335" s="2"/>
      <c r="I335" s="2"/>
      <c r="J335" s="2"/>
      <c r="K335" s="2"/>
      <c r="T335" s="46">
        <f t="shared" si="112"/>
        <v>0</v>
      </c>
      <c r="U335" s="31">
        <f t="shared" ref="U335:U366" si="114">COUNTIF($T$65:$T$759,T335)</f>
        <v>659</v>
      </c>
      <c r="V335" s="31">
        <f>IF(T335=0,0,IF(U335=1,1,IF(COUNTIF($T$65:T330,T335)=0,1,0)))</f>
        <v>0</v>
      </c>
      <c r="W335" s="31">
        <f>IF(T335=0,0,SUM($V$65:V335))</f>
        <v>0</v>
      </c>
      <c r="X335" s="31" t="str">
        <f t="shared" si="113"/>
        <v>-</v>
      </c>
      <c r="Y335" s="47"/>
      <c r="Z335" s="29">
        <v>261</v>
      </c>
      <c r="AA335" s="31" t="str">
        <f t="shared" ref="AA335:AA366" si="115">IF(ISNA(VLOOKUP(Z335,$W$65:$X$759,2,0)),"",VLOOKUP(Z335,$W$65:$X$759,2,0))</f>
        <v/>
      </c>
      <c r="AB335" s="31" t="str">
        <f t="shared" ref="AB335:AB366" si="116">IF(ISNA(INDEX($N$65:$N$759,MATCH(AA335,$M$65:$M$759,0))),"",INDEX($N$65:$N$759,MATCH(AA335,$M$65:$M$759,0)))</f>
        <v/>
      </c>
      <c r="AC335" s="31" t="str">
        <f t="shared" ref="AC335:AC366" si="117">IF(ISNA(INDEX($O$65:$O$759,MATCH(AA335,$M$65:$M$759,0))),"",INDEX($O$65:$O$759,MATCH(AA335,$M$65:$M$759,0)))</f>
        <v/>
      </c>
      <c r="AD335" s="30">
        <f t="shared" ref="AD335:AD366" si="118">SUMIF($M$65:$M$759,AA335,$R$65:$R$759)</f>
        <v>0</v>
      </c>
    </row>
    <row r="336" spans="1:30" ht="15.75" x14ac:dyDescent="0.25">
      <c r="A336" s="22" t="s">
        <v>31</v>
      </c>
      <c r="B336" s="28" cm="1">
        <f t="array" ref="B336">SUM(IF($C$341:$C$384=A336,$F$341:$F$384))</f>
        <v>0</v>
      </c>
      <c r="C336" s="2"/>
      <c r="D336" s="2"/>
      <c r="E336" s="2"/>
      <c r="F336" s="2"/>
      <c r="G336" s="87"/>
      <c r="H336" s="2"/>
      <c r="I336" s="2"/>
      <c r="J336" s="2"/>
      <c r="K336" s="2"/>
      <c r="T336" s="46">
        <f t="shared" si="112"/>
        <v>0</v>
      </c>
      <c r="U336" s="31">
        <f t="shared" si="114"/>
        <v>659</v>
      </c>
      <c r="V336" s="31">
        <f>IF(T336=0,0,IF(U336=1,1,IF(COUNTIF($T$65:T335,T336)=0,1,0)))</f>
        <v>0</v>
      </c>
      <c r="W336" s="31">
        <f>IF(T336=0,0,SUM($V$65:V336))</f>
        <v>0</v>
      </c>
      <c r="X336" s="31" t="str">
        <f t="shared" si="113"/>
        <v>-</v>
      </c>
      <c r="Y336" s="47"/>
      <c r="Z336" s="29">
        <v>262</v>
      </c>
      <c r="AA336" s="31" t="str">
        <f t="shared" si="115"/>
        <v/>
      </c>
      <c r="AB336" s="31" t="str">
        <f t="shared" si="116"/>
        <v/>
      </c>
      <c r="AC336" s="31" t="str">
        <f t="shared" si="117"/>
        <v/>
      </c>
      <c r="AD336" s="30">
        <f t="shared" si="118"/>
        <v>0</v>
      </c>
    </row>
    <row r="337" spans="1:30" ht="15.75" x14ac:dyDescent="0.25">
      <c r="A337" s="19"/>
      <c r="B337" s="2"/>
      <c r="C337" s="23"/>
      <c r="D337" s="2"/>
      <c r="E337" s="2"/>
      <c r="F337" s="2"/>
      <c r="G337" s="87"/>
      <c r="H337" s="2"/>
      <c r="I337" s="2"/>
      <c r="J337" s="2"/>
      <c r="K337" s="2"/>
      <c r="T337" s="46">
        <f t="shared" si="112"/>
        <v>0</v>
      </c>
      <c r="U337" s="31">
        <f t="shared" si="114"/>
        <v>659</v>
      </c>
      <c r="V337" s="31">
        <f>IF(T337=0,0,IF(U337=1,1,IF(COUNTIF($T$65:T336,T337)=0,1,0)))</f>
        <v>0</v>
      </c>
      <c r="W337" s="31">
        <f>IF(T337=0,0,SUM($V$65:V337))</f>
        <v>0</v>
      </c>
      <c r="X337" s="31" t="str">
        <f t="shared" si="113"/>
        <v>-</v>
      </c>
      <c r="Y337" s="47"/>
      <c r="Z337" s="29">
        <v>265</v>
      </c>
      <c r="AA337" s="31" t="str">
        <f t="shared" si="115"/>
        <v/>
      </c>
      <c r="AB337" s="31" t="str">
        <f t="shared" si="116"/>
        <v/>
      </c>
      <c r="AC337" s="31" t="str">
        <f t="shared" si="117"/>
        <v/>
      </c>
      <c r="AD337" s="30">
        <f t="shared" si="118"/>
        <v>0</v>
      </c>
    </row>
    <row r="338" spans="1:30" ht="18.75" x14ac:dyDescent="0.3">
      <c r="A338" s="24" t="s">
        <v>32</v>
      </c>
      <c r="B338" s="2"/>
      <c r="C338" s="2"/>
      <c r="D338" s="2"/>
      <c r="E338" s="2"/>
      <c r="F338" s="2"/>
      <c r="G338" s="87"/>
      <c r="H338" s="2"/>
      <c r="I338" s="2"/>
      <c r="J338" s="2"/>
      <c r="K338" s="2"/>
      <c r="T338" s="46">
        <f t="shared" si="112"/>
        <v>0</v>
      </c>
      <c r="U338" s="31">
        <f t="shared" si="114"/>
        <v>659</v>
      </c>
      <c r="V338" s="31">
        <f>IF(T338=0,0,IF(U338=1,1,IF(COUNTIF($T$65:T337,T338)=0,1,0)))</f>
        <v>0</v>
      </c>
      <c r="W338" s="31">
        <f>IF(T338=0,0,SUM($V$65:V338))</f>
        <v>0</v>
      </c>
      <c r="X338" s="31" t="str">
        <f t="shared" si="113"/>
        <v>-</v>
      </c>
      <c r="Y338" s="47"/>
      <c r="Z338" s="29">
        <v>266</v>
      </c>
      <c r="AA338" s="31" t="str">
        <f t="shared" si="115"/>
        <v/>
      </c>
      <c r="AB338" s="31" t="str">
        <f t="shared" si="116"/>
        <v/>
      </c>
      <c r="AC338" s="31" t="str">
        <f t="shared" si="117"/>
        <v/>
      </c>
      <c r="AD338" s="30">
        <f t="shared" si="118"/>
        <v>0</v>
      </c>
    </row>
    <row r="339" spans="1:30" x14ac:dyDescent="0.25">
      <c r="A339" s="138" t="s">
        <v>33</v>
      </c>
      <c r="B339" s="139"/>
      <c r="C339" s="139"/>
      <c r="D339" s="139"/>
      <c r="E339" s="139"/>
      <c r="F339" s="140"/>
      <c r="G339" s="87"/>
      <c r="H339" s="2"/>
      <c r="I339" s="2"/>
      <c r="J339" s="2"/>
      <c r="K339" s="2"/>
      <c r="T339" s="46">
        <f t="shared" si="112"/>
        <v>0</v>
      </c>
      <c r="U339" s="31">
        <f t="shared" si="114"/>
        <v>659</v>
      </c>
      <c r="V339" s="31">
        <f>IF(T339=0,0,IF(U339=1,1,IF(COUNTIF($T$65:T338,T339)=0,1,0)))</f>
        <v>0</v>
      </c>
      <c r="W339" s="31">
        <f>IF(T339=0,0,SUM($V$65:V339))</f>
        <v>0</v>
      </c>
      <c r="X339" s="31" t="str">
        <f t="shared" si="113"/>
        <v>-</v>
      </c>
      <c r="Y339" s="47"/>
      <c r="Z339" s="29">
        <v>267</v>
      </c>
      <c r="AA339" s="31" t="str">
        <f t="shared" si="115"/>
        <v/>
      </c>
      <c r="AB339" s="31" t="str">
        <f t="shared" si="116"/>
        <v/>
      </c>
      <c r="AC339" s="31" t="str">
        <f t="shared" si="117"/>
        <v/>
      </c>
      <c r="AD339" s="30">
        <f t="shared" si="118"/>
        <v>0</v>
      </c>
    </row>
    <row r="340" spans="1:30" ht="48" x14ac:dyDescent="0.25">
      <c r="A340" s="17" t="s">
        <v>34</v>
      </c>
      <c r="B340" s="6" t="s">
        <v>35</v>
      </c>
      <c r="C340" s="6" t="s">
        <v>18</v>
      </c>
      <c r="D340" s="6" t="s">
        <v>36</v>
      </c>
      <c r="E340" s="10" t="s">
        <v>37</v>
      </c>
      <c r="F340" s="10" t="s">
        <v>38</v>
      </c>
      <c r="G340" s="87"/>
      <c r="H340" s="2"/>
      <c r="I340" s="2"/>
      <c r="J340" s="2"/>
      <c r="K340" s="2"/>
      <c r="T340" s="46">
        <f t="shared" si="112"/>
        <v>0</v>
      </c>
      <c r="U340" s="31">
        <f t="shared" si="114"/>
        <v>659</v>
      </c>
      <c r="V340" s="31">
        <f>IF(T340=0,0,IF(U340=1,1,IF(COUNTIF($T$65:T339,T340)=0,1,0)))</f>
        <v>0</v>
      </c>
      <c r="W340" s="31">
        <f>IF(T340=0,0,SUM($V$65:V340))</f>
        <v>0</v>
      </c>
      <c r="X340" s="31" t="str">
        <f t="shared" si="113"/>
        <v>-</v>
      </c>
      <c r="Y340" s="47"/>
      <c r="Z340" s="29">
        <v>268</v>
      </c>
      <c r="AA340" s="31" t="str">
        <f t="shared" si="115"/>
        <v/>
      </c>
      <c r="AB340" s="31" t="str">
        <f t="shared" si="116"/>
        <v/>
      </c>
      <c r="AC340" s="31" t="str">
        <f t="shared" si="117"/>
        <v/>
      </c>
      <c r="AD340" s="30">
        <f t="shared" si="118"/>
        <v>0</v>
      </c>
    </row>
    <row r="341" spans="1:30" x14ac:dyDescent="0.25">
      <c r="A341" s="3"/>
      <c r="B341" s="5" t="str">
        <f>IFERROR(VLOOKUP($A341,'Lookup tables'!$A$2:$E$2474,2,FALSE),"")</f>
        <v/>
      </c>
      <c r="C341" s="27" t="str">
        <f>IFERROR(VLOOKUP(A341,'Lookup tables'!$A$2:$E$247,5,FALSE),"")</f>
        <v/>
      </c>
      <c r="D341" s="5">
        <f>IF(ISNUMBER(VLOOKUP($A341,'Lookup tables'!$A$2:$E$247,4,FALSE)),VLOOKUP($A341,'Lookup tables'!$A$2:$E$247,4,FALSE),0)</f>
        <v>0</v>
      </c>
      <c r="E341" s="4"/>
      <c r="F341" s="7">
        <f>D341*E341</f>
        <v>0</v>
      </c>
      <c r="G341" s="90"/>
      <c r="H341" s="50"/>
      <c r="I341" s="21">
        <f t="shared" ref="I341:I360" si="119">A341</f>
        <v>0</v>
      </c>
      <c r="J341" s="21">
        <f>E341</f>
        <v>0</v>
      </c>
      <c r="K341" s="21">
        <f>F341</f>
        <v>0</v>
      </c>
      <c r="T341" s="46">
        <f t="shared" si="112"/>
        <v>0</v>
      </c>
      <c r="U341" s="31">
        <f t="shared" si="114"/>
        <v>659</v>
      </c>
      <c r="V341" s="31">
        <f>IF(T341=0,0,IF(U341=1,1,IF(COUNTIF($T$65:T340,T341)=0,1,0)))</f>
        <v>0</v>
      </c>
      <c r="W341" s="31">
        <f>IF(T341=0,0,SUM($V$65:V341))</f>
        <v>0</v>
      </c>
      <c r="X341" s="31" t="str">
        <f t="shared" si="113"/>
        <v>-</v>
      </c>
      <c r="Y341" s="47"/>
      <c r="Z341" s="29">
        <v>269</v>
      </c>
      <c r="AA341" s="31" t="str">
        <f t="shared" si="115"/>
        <v/>
      </c>
      <c r="AB341" s="31" t="str">
        <f t="shared" si="116"/>
        <v/>
      </c>
      <c r="AC341" s="31" t="str">
        <f t="shared" si="117"/>
        <v/>
      </c>
      <c r="AD341" s="30">
        <f t="shared" si="118"/>
        <v>0</v>
      </c>
    </row>
    <row r="342" spans="1:30" x14ac:dyDescent="0.25">
      <c r="A342" s="3"/>
      <c r="B342" s="5" t="str">
        <f>IFERROR(VLOOKUP($A342,'Lookup tables'!$A$2:$E$2474,2,FALSE),"")</f>
        <v/>
      </c>
      <c r="C342" s="27" t="str">
        <f>IFERROR(VLOOKUP(A342,'Lookup tables'!$A$2:$E$247,5,FALSE),"")</f>
        <v/>
      </c>
      <c r="D342" s="5">
        <f>IF(ISNUMBER(VLOOKUP($A342,'Lookup tables'!$A$2:$E$247,4,FALSE)),VLOOKUP($A342,'Lookup tables'!$A$2:$E$247,4,FALSE),0)</f>
        <v>0</v>
      </c>
      <c r="E342" s="4"/>
      <c r="F342" s="7">
        <f t="shared" ref="F342:F360" si="120">D342*E342</f>
        <v>0</v>
      </c>
      <c r="G342" s="87"/>
      <c r="H342" s="2"/>
      <c r="I342" s="21">
        <f t="shared" si="119"/>
        <v>0</v>
      </c>
      <c r="J342" s="21">
        <f t="shared" ref="J342:J360" si="121">E342</f>
        <v>0</v>
      </c>
      <c r="K342" s="21">
        <f t="shared" ref="K342:K360" si="122">F342</f>
        <v>0</v>
      </c>
      <c r="T342" s="46">
        <f t="shared" si="112"/>
        <v>0</v>
      </c>
      <c r="U342" s="31">
        <f t="shared" si="114"/>
        <v>659</v>
      </c>
      <c r="V342" s="31">
        <f>IF(T342=0,0,IF(U342=1,1,IF(COUNTIF($T$65:T341,T342)=0,1,0)))</f>
        <v>0</v>
      </c>
      <c r="W342" s="31">
        <f>IF(T342=0,0,SUM($V$65:V342))</f>
        <v>0</v>
      </c>
      <c r="X342" s="31" t="str">
        <f t="shared" si="113"/>
        <v>-</v>
      </c>
      <c r="Y342" s="47"/>
      <c r="Z342" s="29">
        <v>270</v>
      </c>
      <c r="AA342" s="31" t="str">
        <f t="shared" si="115"/>
        <v/>
      </c>
      <c r="AB342" s="31" t="str">
        <f t="shared" si="116"/>
        <v/>
      </c>
      <c r="AC342" s="31" t="str">
        <f t="shared" si="117"/>
        <v/>
      </c>
      <c r="AD342" s="30">
        <f t="shared" si="118"/>
        <v>0</v>
      </c>
    </row>
    <row r="343" spans="1:30" x14ac:dyDescent="0.25">
      <c r="A343" s="3"/>
      <c r="B343" s="5" t="str">
        <f>IFERROR(VLOOKUP($A343,'Lookup tables'!$A$2:$E$2474,2,FALSE),"")</f>
        <v/>
      </c>
      <c r="C343" s="27" t="str">
        <f>IFERROR(VLOOKUP(A343,'Lookup tables'!$A$2:$E$247,5,FALSE),"")</f>
        <v/>
      </c>
      <c r="D343" s="5">
        <f>IF(ISNUMBER(VLOOKUP($A343,'Lookup tables'!$A$2:$E$247,4,FALSE)),VLOOKUP($A343,'Lookup tables'!$A$2:$E$247,4,FALSE),0)</f>
        <v>0</v>
      </c>
      <c r="E343" s="4"/>
      <c r="F343" s="7">
        <f t="shared" si="120"/>
        <v>0</v>
      </c>
      <c r="G343" s="87"/>
      <c r="H343" s="2"/>
      <c r="I343" s="21">
        <f t="shared" si="119"/>
        <v>0</v>
      </c>
      <c r="J343" s="21">
        <f t="shared" si="121"/>
        <v>0</v>
      </c>
      <c r="K343" s="21">
        <f t="shared" si="122"/>
        <v>0</v>
      </c>
      <c r="T343" s="46">
        <f t="shared" si="112"/>
        <v>0</v>
      </c>
      <c r="U343" s="31">
        <f t="shared" si="114"/>
        <v>659</v>
      </c>
      <c r="V343" s="31">
        <f>IF(T343=0,0,IF(U343=1,1,IF(COUNTIF($T$65:T342,T343)=0,1,0)))</f>
        <v>0</v>
      </c>
      <c r="W343" s="31">
        <f>IF(T343=0,0,SUM($V$65:V343))</f>
        <v>0</v>
      </c>
      <c r="X343" s="31" t="str">
        <f t="shared" si="113"/>
        <v>-</v>
      </c>
      <c r="Y343" s="47"/>
      <c r="Z343" s="29">
        <v>271</v>
      </c>
      <c r="AA343" s="31" t="str">
        <f t="shared" si="115"/>
        <v/>
      </c>
      <c r="AB343" s="31" t="str">
        <f t="shared" si="116"/>
        <v/>
      </c>
      <c r="AC343" s="31" t="str">
        <f t="shared" si="117"/>
        <v/>
      </c>
      <c r="AD343" s="30">
        <f t="shared" si="118"/>
        <v>0</v>
      </c>
    </row>
    <row r="344" spans="1:30" x14ac:dyDescent="0.25">
      <c r="A344" s="3"/>
      <c r="B344" s="5" t="str">
        <f>IFERROR(VLOOKUP($A344,'Lookup tables'!$A$2:$E$2474,2,FALSE),"")</f>
        <v/>
      </c>
      <c r="C344" s="27" t="str">
        <f>IFERROR(VLOOKUP(A344,'Lookup tables'!$A$2:$E$247,5,FALSE),"")</f>
        <v/>
      </c>
      <c r="D344" s="5">
        <f>IF(ISNUMBER(VLOOKUP($A344,'Lookup tables'!$A$2:$E$247,4,FALSE)),VLOOKUP($A344,'Lookup tables'!$A$2:$E$247,4,FALSE),0)</f>
        <v>0</v>
      </c>
      <c r="E344" s="4"/>
      <c r="F344" s="7">
        <f t="shared" si="120"/>
        <v>0</v>
      </c>
      <c r="G344" s="87"/>
      <c r="H344" s="2"/>
      <c r="I344" s="21">
        <f t="shared" si="119"/>
        <v>0</v>
      </c>
      <c r="J344" s="21">
        <f t="shared" si="121"/>
        <v>0</v>
      </c>
      <c r="K344" s="21">
        <f t="shared" si="122"/>
        <v>0</v>
      </c>
      <c r="T344" s="46">
        <f t="shared" si="112"/>
        <v>0</v>
      </c>
      <c r="U344" s="31">
        <f t="shared" si="114"/>
        <v>659</v>
      </c>
      <c r="V344" s="31">
        <f>IF(T344=0,0,IF(U344=1,1,IF(COUNTIF($T$65:T343,T344)=0,1,0)))</f>
        <v>0</v>
      </c>
      <c r="W344" s="31">
        <f>IF(T344=0,0,SUM($V$65:V344))</f>
        <v>0</v>
      </c>
      <c r="X344" s="31" t="str">
        <f t="shared" si="113"/>
        <v>-</v>
      </c>
      <c r="Y344" s="47"/>
      <c r="Z344" s="29">
        <v>272</v>
      </c>
      <c r="AA344" s="31" t="str">
        <f t="shared" si="115"/>
        <v/>
      </c>
      <c r="AB344" s="31" t="str">
        <f t="shared" si="116"/>
        <v/>
      </c>
      <c r="AC344" s="31" t="str">
        <f t="shared" si="117"/>
        <v/>
      </c>
      <c r="AD344" s="30">
        <f t="shared" si="118"/>
        <v>0</v>
      </c>
    </row>
    <row r="345" spans="1:30" x14ac:dyDescent="0.25">
      <c r="A345" s="3"/>
      <c r="B345" s="5" t="str">
        <f>IFERROR(VLOOKUP($A345,'Lookup tables'!$A$2:$E$2474,2,FALSE),"")</f>
        <v/>
      </c>
      <c r="C345" s="27" t="str">
        <f>IFERROR(VLOOKUP(A345,'Lookup tables'!$A$2:$E$247,5,FALSE),"")</f>
        <v/>
      </c>
      <c r="D345" s="5">
        <f>IF(ISNUMBER(VLOOKUP($A345,'Lookup tables'!$A$2:$E$247,4,FALSE)),VLOOKUP($A345,'Lookup tables'!$A$2:$E$247,4,FALSE),0)</f>
        <v>0</v>
      </c>
      <c r="E345" s="4"/>
      <c r="F345" s="7">
        <f t="shared" si="120"/>
        <v>0</v>
      </c>
      <c r="G345" s="87"/>
      <c r="H345" s="2"/>
      <c r="I345" s="21">
        <f t="shared" si="119"/>
        <v>0</v>
      </c>
      <c r="J345" s="21">
        <f t="shared" si="121"/>
        <v>0</v>
      </c>
      <c r="K345" s="21">
        <f t="shared" si="122"/>
        <v>0</v>
      </c>
      <c r="T345" s="46">
        <f t="shared" si="112"/>
        <v>0</v>
      </c>
      <c r="U345" s="31">
        <f t="shared" si="114"/>
        <v>659</v>
      </c>
      <c r="V345" s="31">
        <f>IF(T345=0,0,IF(U345=1,1,IF(COUNTIF($T$65:T344,T345)=0,1,0)))</f>
        <v>0</v>
      </c>
      <c r="W345" s="31">
        <f>IF(T345=0,0,SUM($V$65:V345))</f>
        <v>0</v>
      </c>
      <c r="X345" s="31" t="str">
        <f t="shared" si="113"/>
        <v>-</v>
      </c>
      <c r="Y345" s="47"/>
      <c r="Z345" s="29">
        <v>273</v>
      </c>
      <c r="AA345" s="31" t="str">
        <f t="shared" si="115"/>
        <v/>
      </c>
      <c r="AB345" s="31" t="str">
        <f t="shared" si="116"/>
        <v/>
      </c>
      <c r="AC345" s="31" t="str">
        <f t="shared" si="117"/>
        <v/>
      </c>
      <c r="AD345" s="30">
        <f t="shared" si="118"/>
        <v>0</v>
      </c>
    </row>
    <row r="346" spans="1:30" x14ac:dyDescent="0.25">
      <c r="A346" s="3"/>
      <c r="B346" s="5" t="str">
        <f>IFERROR(VLOOKUP($A346,'Lookup tables'!$A$2:$E$2474,2,FALSE),"")</f>
        <v/>
      </c>
      <c r="C346" s="27" t="str">
        <f>IFERROR(VLOOKUP(A346,'Lookup tables'!$A$2:$E$247,5,FALSE),"")</f>
        <v/>
      </c>
      <c r="D346" s="5">
        <f>IF(ISNUMBER(VLOOKUP($A346,'Lookup tables'!$A$2:$E$247,4,FALSE)),VLOOKUP($A346,'Lookup tables'!$A$2:$E$247,4,FALSE),0)</f>
        <v>0</v>
      </c>
      <c r="E346" s="4"/>
      <c r="F346" s="7">
        <f t="shared" si="120"/>
        <v>0</v>
      </c>
      <c r="G346" s="87"/>
      <c r="H346" s="2"/>
      <c r="I346" s="21">
        <f t="shared" si="119"/>
        <v>0</v>
      </c>
      <c r="J346" s="21">
        <f t="shared" si="121"/>
        <v>0</v>
      </c>
      <c r="K346" s="21">
        <f t="shared" si="122"/>
        <v>0</v>
      </c>
      <c r="T346" s="46">
        <f t="shared" si="112"/>
        <v>0</v>
      </c>
      <c r="U346" s="31">
        <f t="shared" si="114"/>
        <v>659</v>
      </c>
      <c r="V346" s="31">
        <f>IF(T346=0,0,IF(U346=1,1,IF(COUNTIF($T$65:T345,T346)=0,1,0)))</f>
        <v>0</v>
      </c>
      <c r="W346" s="31">
        <f>IF(T346=0,0,SUM($V$65:V346))</f>
        <v>0</v>
      </c>
      <c r="X346" s="31" t="str">
        <f t="shared" si="113"/>
        <v>-</v>
      </c>
      <c r="Y346" s="47"/>
      <c r="Z346" s="29">
        <v>274</v>
      </c>
      <c r="AA346" s="31" t="str">
        <f t="shared" si="115"/>
        <v/>
      </c>
      <c r="AB346" s="31" t="str">
        <f t="shared" si="116"/>
        <v/>
      </c>
      <c r="AC346" s="31" t="str">
        <f t="shared" si="117"/>
        <v/>
      </c>
      <c r="AD346" s="30">
        <f t="shared" si="118"/>
        <v>0</v>
      </c>
    </row>
    <row r="347" spans="1:30" x14ac:dyDescent="0.25">
      <c r="A347" s="3"/>
      <c r="B347" s="5" t="str">
        <f>IFERROR(VLOOKUP($A347,'Lookup tables'!$A$2:$E$2474,2,FALSE),"")</f>
        <v/>
      </c>
      <c r="C347" s="27" t="str">
        <f>IFERROR(VLOOKUP(A347,'Lookup tables'!$A$2:$E$247,5,FALSE),"")</f>
        <v/>
      </c>
      <c r="D347" s="5">
        <f>IF(ISNUMBER(VLOOKUP($A347,'Lookup tables'!$A$2:$E$247,4,FALSE)),VLOOKUP($A347,'Lookup tables'!$A$2:$E$247,4,FALSE),0)</f>
        <v>0</v>
      </c>
      <c r="E347" s="4"/>
      <c r="F347" s="7">
        <f t="shared" si="120"/>
        <v>0</v>
      </c>
      <c r="G347" s="87"/>
      <c r="H347" s="2"/>
      <c r="I347" s="21">
        <f t="shared" si="119"/>
        <v>0</v>
      </c>
      <c r="J347" s="21">
        <f t="shared" si="121"/>
        <v>0</v>
      </c>
      <c r="K347" s="21">
        <f t="shared" si="122"/>
        <v>0</v>
      </c>
      <c r="T347" s="46">
        <f t="shared" si="112"/>
        <v>0</v>
      </c>
      <c r="U347" s="31">
        <f t="shared" si="114"/>
        <v>659</v>
      </c>
      <c r="V347" s="31">
        <f>IF(T347=0,0,IF(U347=1,1,IF(COUNTIF($T$65:T346,T347)=0,1,0)))</f>
        <v>0</v>
      </c>
      <c r="W347" s="31">
        <f>IF(T347=0,0,SUM($V$65:V347))</f>
        <v>0</v>
      </c>
      <c r="X347" s="31" t="str">
        <f t="shared" si="113"/>
        <v>-</v>
      </c>
      <c r="Y347" s="47"/>
      <c r="Z347" s="29">
        <v>275</v>
      </c>
      <c r="AA347" s="31" t="str">
        <f t="shared" si="115"/>
        <v/>
      </c>
      <c r="AB347" s="31" t="str">
        <f t="shared" si="116"/>
        <v/>
      </c>
      <c r="AC347" s="31" t="str">
        <f t="shared" si="117"/>
        <v/>
      </c>
      <c r="AD347" s="30">
        <f t="shared" si="118"/>
        <v>0</v>
      </c>
    </row>
    <row r="348" spans="1:30" x14ac:dyDescent="0.25">
      <c r="A348" s="3"/>
      <c r="B348" s="5" t="str">
        <f>IFERROR(VLOOKUP($A348,'Lookup tables'!$A$2:$E$2474,2,FALSE),"")</f>
        <v/>
      </c>
      <c r="C348" s="27" t="str">
        <f>IFERROR(VLOOKUP(A348,'Lookup tables'!$A$2:$E$247,5,FALSE),"")</f>
        <v/>
      </c>
      <c r="D348" s="5">
        <f>IF(ISNUMBER(VLOOKUP($A348,'Lookup tables'!$A$2:$E$247,4,FALSE)),VLOOKUP($A348,'Lookup tables'!$A$2:$E$247,4,FALSE),0)</f>
        <v>0</v>
      </c>
      <c r="E348" s="4"/>
      <c r="F348" s="7">
        <f t="shared" si="120"/>
        <v>0</v>
      </c>
      <c r="G348" s="87"/>
      <c r="H348" s="2"/>
      <c r="I348" s="21">
        <f t="shared" si="119"/>
        <v>0</v>
      </c>
      <c r="J348" s="21">
        <f t="shared" si="121"/>
        <v>0</v>
      </c>
      <c r="K348" s="21">
        <f t="shared" si="122"/>
        <v>0</v>
      </c>
      <c r="T348" s="46">
        <f t="shared" si="112"/>
        <v>0</v>
      </c>
      <c r="U348" s="31">
        <f t="shared" si="114"/>
        <v>659</v>
      </c>
      <c r="V348" s="31">
        <f>IF(T348=0,0,IF(U348=1,1,IF(COUNTIF($T$65:T347,T348)=0,1,0)))</f>
        <v>0</v>
      </c>
      <c r="W348" s="31">
        <f>IF(T348=0,0,SUM($V$65:V348))</f>
        <v>0</v>
      </c>
      <c r="X348" s="31" t="str">
        <f t="shared" si="113"/>
        <v>-</v>
      </c>
      <c r="Y348" s="47"/>
      <c r="Z348" s="29">
        <v>276</v>
      </c>
      <c r="AA348" s="31" t="str">
        <f t="shared" si="115"/>
        <v/>
      </c>
      <c r="AB348" s="31" t="str">
        <f t="shared" si="116"/>
        <v/>
      </c>
      <c r="AC348" s="31" t="str">
        <f t="shared" si="117"/>
        <v/>
      </c>
      <c r="AD348" s="30">
        <f t="shared" si="118"/>
        <v>0</v>
      </c>
    </row>
    <row r="349" spans="1:30" x14ac:dyDescent="0.25">
      <c r="A349" s="3"/>
      <c r="B349" s="5" t="str">
        <f>IFERROR(VLOOKUP($A349,'Lookup tables'!$A$2:$E$2474,2,FALSE),"")</f>
        <v/>
      </c>
      <c r="C349" s="27" t="str">
        <f>IFERROR(VLOOKUP(A349,'Lookup tables'!$A$2:$E$247,5,FALSE),"")</f>
        <v/>
      </c>
      <c r="D349" s="5">
        <f>IF(ISNUMBER(VLOOKUP($A349,'Lookup tables'!$A$2:$E$247,4,FALSE)),VLOOKUP($A349,'Lookup tables'!$A$2:$E$247,4,FALSE),0)</f>
        <v>0</v>
      </c>
      <c r="E349" s="4"/>
      <c r="F349" s="7">
        <f t="shared" si="120"/>
        <v>0</v>
      </c>
      <c r="G349" s="87"/>
      <c r="H349" s="2"/>
      <c r="I349" s="21">
        <f t="shared" si="119"/>
        <v>0</v>
      </c>
      <c r="J349" s="21">
        <f t="shared" si="121"/>
        <v>0</v>
      </c>
      <c r="K349" s="21">
        <f t="shared" si="122"/>
        <v>0</v>
      </c>
      <c r="T349" s="46">
        <f t="shared" si="112"/>
        <v>0</v>
      </c>
      <c r="U349" s="31">
        <f t="shared" si="114"/>
        <v>659</v>
      </c>
      <c r="V349" s="31">
        <f>IF(T349=0,0,IF(U349=1,1,IF(COUNTIF($T$65:T348,T349)=0,1,0)))</f>
        <v>0</v>
      </c>
      <c r="W349" s="31">
        <f>IF(T349=0,0,SUM($V$65:V349))</f>
        <v>0</v>
      </c>
      <c r="X349" s="31" t="str">
        <f t="shared" si="113"/>
        <v>-</v>
      </c>
      <c r="Y349" s="47"/>
      <c r="Z349" s="29">
        <v>277</v>
      </c>
      <c r="AA349" s="31" t="str">
        <f t="shared" si="115"/>
        <v/>
      </c>
      <c r="AB349" s="31" t="str">
        <f t="shared" si="116"/>
        <v/>
      </c>
      <c r="AC349" s="31" t="str">
        <f t="shared" si="117"/>
        <v/>
      </c>
      <c r="AD349" s="30">
        <f t="shared" si="118"/>
        <v>0</v>
      </c>
    </row>
    <row r="350" spans="1:30" x14ac:dyDescent="0.25">
      <c r="A350" s="3"/>
      <c r="B350" s="5" t="str">
        <f>IFERROR(VLOOKUP($A350,'Lookup tables'!$A$2:$E$2474,2,FALSE),"")</f>
        <v/>
      </c>
      <c r="C350" s="27" t="str">
        <f>IFERROR(VLOOKUP(A350,'Lookup tables'!$A$2:$E$247,5,FALSE),"")</f>
        <v/>
      </c>
      <c r="D350" s="5">
        <f>IF(ISNUMBER(VLOOKUP($A350,'Lookup tables'!$A$2:$E$247,4,FALSE)),VLOOKUP($A350,'Lookup tables'!$A$2:$E$247,4,FALSE),0)</f>
        <v>0</v>
      </c>
      <c r="E350" s="4"/>
      <c r="F350" s="7">
        <f t="shared" si="120"/>
        <v>0</v>
      </c>
      <c r="G350" s="87"/>
      <c r="H350" s="2"/>
      <c r="I350" s="21">
        <f t="shared" si="119"/>
        <v>0</v>
      </c>
      <c r="J350" s="21">
        <f t="shared" si="121"/>
        <v>0</v>
      </c>
      <c r="K350" s="21">
        <f t="shared" si="122"/>
        <v>0</v>
      </c>
      <c r="T350" s="46">
        <f t="shared" si="112"/>
        <v>0</v>
      </c>
      <c r="U350" s="31">
        <f t="shared" si="114"/>
        <v>659</v>
      </c>
      <c r="V350" s="31">
        <f>IF(T350=0,0,IF(U350=1,1,IF(COUNTIF($T$65:T349,T350)=0,1,0)))</f>
        <v>0</v>
      </c>
      <c r="W350" s="31">
        <f>IF(T350=0,0,SUM($V$65:V350))</f>
        <v>0</v>
      </c>
      <c r="X350" s="31" t="str">
        <f t="shared" si="113"/>
        <v>-</v>
      </c>
      <c r="Y350" s="47"/>
      <c r="Z350" s="29">
        <v>278</v>
      </c>
      <c r="AA350" s="31" t="str">
        <f t="shared" si="115"/>
        <v/>
      </c>
      <c r="AB350" s="31" t="str">
        <f t="shared" si="116"/>
        <v/>
      </c>
      <c r="AC350" s="31" t="str">
        <f t="shared" si="117"/>
        <v/>
      </c>
      <c r="AD350" s="30">
        <f t="shared" si="118"/>
        <v>0</v>
      </c>
    </row>
    <row r="351" spans="1:30" x14ac:dyDescent="0.25">
      <c r="A351" s="3"/>
      <c r="B351" s="5" t="str">
        <f>IFERROR(VLOOKUP($A351,'Lookup tables'!$A$2:$E$2474,2,FALSE),"")</f>
        <v/>
      </c>
      <c r="C351" s="27" t="str">
        <f>IFERROR(VLOOKUP(A351,'Lookup tables'!$A$2:$E$247,5,FALSE),"")</f>
        <v/>
      </c>
      <c r="D351" s="5">
        <f>IF(ISNUMBER(VLOOKUP($A351,'Lookup tables'!$A$2:$E$247,4,FALSE)),VLOOKUP($A351,'Lookup tables'!$A$2:$E$247,4,FALSE),0)</f>
        <v>0</v>
      </c>
      <c r="E351" s="4"/>
      <c r="F351" s="7">
        <f t="shared" si="120"/>
        <v>0</v>
      </c>
      <c r="G351" s="87"/>
      <c r="H351" s="2"/>
      <c r="I351" s="21">
        <f t="shared" si="119"/>
        <v>0</v>
      </c>
      <c r="J351" s="21">
        <f t="shared" si="121"/>
        <v>0</v>
      </c>
      <c r="K351" s="21">
        <f t="shared" si="122"/>
        <v>0</v>
      </c>
      <c r="T351" s="46">
        <f t="shared" si="112"/>
        <v>0</v>
      </c>
      <c r="U351" s="31">
        <f t="shared" si="114"/>
        <v>659</v>
      </c>
      <c r="V351" s="31">
        <f>IF(T351=0,0,IF(U351=1,1,IF(COUNTIF($T$65:T350,T351)=0,1,0)))</f>
        <v>0</v>
      </c>
      <c r="W351" s="31">
        <f>IF(T351=0,0,SUM($V$65:V351))</f>
        <v>0</v>
      </c>
      <c r="X351" s="31" t="str">
        <f t="shared" si="113"/>
        <v>-</v>
      </c>
      <c r="Y351" s="47"/>
      <c r="Z351" s="29">
        <v>279</v>
      </c>
      <c r="AA351" s="31" t="str">
        <f t="shared" si="115"/>
        <v/>
      </c>
      <c r="AB351" s="31" t="str">
        <f t="shared" si="116"/>
        <v/>
      </c>
      <c r="AC351" s="31" t="str">
        <f t="shared" si="117"/>
        <v/>
      </c>
      <c r="AD351" s="30">
        <f t="shared" si="118"/>
        <v>0</v>
      </c>
    </row>
    <row r="352" spans="1:30" x14ac:dyDescent="0.25">
      <c r="A352" s="3"/>
      <c r="B352" s="5" t="str">
        <f>IFERROR(VLOOKUP($A352,'Lookup tables'!$A$2:$E$2474,2,FALSE),"")</f>
        <v/>
      </c>
      <c r="C352" s="27" t="str">
        <f>IFERROR(VLOOKUP(A352,'Lookup tables'!$A$2:$E$247,5,FALSE),"")</f>
        <v/>
      </c>
      <c r="D352" s="5">
        <f>IF(ISNUMBER(VLOOKUP($A352,'Lookup tables'!$A$2:$E$247,4,FALSE)),VLOOKUP($A352,'Lookup tables'!$A$2:$E$247,4,FALSE),0)</f>
        <v>0</v>
      </c>
      <c r="E352" s="4"/>
      <c r="F352" s="7">
        <f t="shared" si="120"/>
        <v>0</v>
      </c>
      <c r="G352" s="87"/>
      <c r="H352" s="2"/>
      <c r="I352" s="21">
        <f t="shared" si="119"/>
        <v>0</v>
      </c>
      <c r="J352" s="21">
        <f t="shared" si="121"/>
        <v>0</v>
      </c>
      <c r="K352" s="21">
        <f t="shared" si="122"/>
        <v>0</v>
      </c>
      <c r="T352" s="46">
        <f t="shared" si="112"/>
        <v>0</v>
      </c>
      <c r="U352" s="31">
        <f t="shared" si="114"/>
        <v>659</v>
      </c>
      <c r="V352" s="31">
        <f>IF(T352=0,0,IF(U352=1,1,IF(COUNTIF($T$65:T351,T352)=0,1,0)))</f>
        <v>0</v>
      </c>
      <c r="W352" s="31">
        <f>IF(T352=0,0,SUM($V$65:V352))</f>
        <v>0</v>
      </c>
      <c r="X352" s="31" t="str">
        <f t="shared" si="113"/>
        <v>-</v>
      </c>
      <c r="Y352" s="47"/>
      <c r="Z352" s="29">
        <v>280</v>
      </c>
      <c r="AA352" s="31" t="str">
        <f t="shared" si="115"/>
        <v/>
      </c>
      <c r="AB352" s="31" t="str">
        <f t="shared" si="116"/>
        <v/>
      </c>
      <c r="AC352" s="31" t="str">
        <f t="shared" si="117"/>
        <v/>
      </c>
      <c r="AD352" s="30">
        <f t="shared" si="118"/>
        <v>0</v>
      </c>
    </row>
    <row r="353" spans="1:44" x14ac:dyDescent="0.25">
      <c r="A353" s="3"/>
      <c r="B353" s="5" t="str">
        <f>IFERROR(VLOOKUP($A353,'Lookup tables'!$A$2:$E$2474,2,FALSE),"")</f>
        <v/>
      </c>
      <c r="C353" s="27" t="str">
        <f>IFERROR(VLOOKUP(A353,'Lookup tables'!$A$2:$E$247,5,FALSE),"")</f>
        <v/>
      </c>
      <c r="D353" s="5">
        <f>IF(ISNUMBER(VLOOKUP($A353,'Lookup tables'!$A$2:$E$247,4,FALSE)),VLOOKUP($A353,'Lookup tables'!$A$2:$E$247,4,FALSE),0)</f>
        <v>0</v>
      </c>
      <c r="E353" s="4"/>
      <c r="F353" s="7">
        <f t="shared" si="120"/>
        <v>0</v>
      </c>
      <c r="G353" s="87"/>
      <c r="H353" s="2"/>
      <c r="I353" s="21">
        <f t="shared" si="119"/>
        <v>0</v>
      </c>
      <c r="J353" s="21">
        <f t="shared" si="121"/>
        <v>0</v>
      </c>
      <c r="K353" s="21">
        <f t="shared" si="122"/>
        <v>0</v>
      </c>
      <c r="T353" s="46">
        <f t="shared" si="112"/>
        <v>0</v>
      </c>
      <c r="U353" s="31">
        <f t="shared" si="114"/>
        <v>659</v>
      </c>
      <c r="V353" s="31">
        <f>IF(T353=0,0,IF(U353=1,1,IF(COUNTIF($T$65:T352,T353)=0,1,0)))</f>
        <v>0</v>
      </c>
      <c r="W353" s="31">
        <f>IF(T353=0,0,SUM($V$65:V353))</f>
        <v>0</v>
      </c>
      <c r="X353" s="31" t="str">
        <f t="shared" si="113"/>
        <v>-</v>
      </c>
      <c r="Y353" s="47"/>
      <c r="Z353" s="29">
        <v>281</v>
      </c>
      <c r="AA353" s="31" t="str">
        <f t="shared" si="115"/>
        <v/>
      </c>
      <c r="AB353" s="31" t="str">
        <f t="shared" si="116"/>
        <v/>
      </c>
      <c r="AC353" s="31" t="str">
        <f t="shared" si="117"/>
        <v/>
      </c>
      <c r="AD353" s="30">
        <f t="shared" si="118"/>
        <v>0</v>
      </c>
    </row>
    <row r="354" spans="1:44" x14ac:dyDescent="0.25">
      <c r="A354" s="3"/>
      <c r="B354" s="5" t="str">
        <f>IFERROR(VLOOKUP($A354,'Lookup tables'!$A$2:$E$2474,2,FALSE),"")</f>
        <v/>
      </c>
      <c r="C354" s="27" t="str">
        <f>IFERROR(VLOOKUP(A354,'Lookup tables'!$A$2:$E$247,5,FALSE),"")</f>
        <v/>
      </c>
      <c r="D354" s="5">
        <f>IF(ISNUMBER(VLOOKUP($A354,'Lookup tables'!$A$2:$E$247,4,FALSE)),VLOOKUP($A354,'Lookup tables'!$A$2:$E$247,4,FALSE),0)</f>
        <v>0</v>
      </c>
      <c r="E354" s="4"/>
      <c r="F354" s="7">
        <f t="shared" si="120"/>
        <v>0</v>
      </c>
      <c r="G354" s="87"/>
      <c r="H354" s="2"/>
      <c r="I354" s="21">
        <f t="shared" si="119"/>
        <v>0</v>
      </c>
      <c r="J354" s="21">
        <f t="shared" si="121"/>
        <v>0</v>
      </c>
      <c r="K354" s="21">
        <f t="shared" si="122"/>
        <v>0</v>
      </c>
      <c r="T354" s="46">
        <f t="shared" si="112"/>
        <v>0</v>
      </c>
      <c r="U354" s="31">
        <f t="shared" si="114"/>
        <v>659</v>
      </c>
      <c r="V354" s="31">
        <f>IF(T354=0,0,IF(U354=1,1,IF(COUNTIF($T$65:T353,T354)=0,1,0)))</f>
        <v>0</v>
      </c>
      <c r="W354" s="31">
        <f>IF(T354=0,0,SUM($V$65:V354))</f>
        <v>0</v>
      </c>
      <c r="X354" s="31" t="str">
        <f t="shared" si="113"/>
        <v>-</v>
      </c>
      <c r="Y354" s="47"/>
      <c r="Z354" s="29">
        <v>282</v>
      </c>
      <c r="AA354" s="31" t="str">
        <f t="shared" si="115"/>
        <v/>
      </c>
      <c r="AB354" s="31" t="str">
        <f t="shared" si="116"/>
        <v/>
      </c>
      <c r="AC354" s="31" t="str">
        <f t="shared" si="117"/>
        <v/>
      </c>
      <c r="AD354" s="30">
        <f t="shared" si="118"/>
        <v>0</v>
      </c>
    </row>
    <row r="355" spans="1:44" x14ac:dyDescent="0.25">
      <c r="A355" s="3"/>
      <c r="B355" s="5" t="str">
        <f>IFERROR(VLOOKUP($A355,'Lookup tables'!$A$2:$E$2474,2,FALSE),"")</f>
        <v/>
      </c>
      <c r="C355" s="27" t="str">
        <f>IFERROR(VLOOKUP(A355,'Lookup tables'!$A$2:$E$247,5,FALSE),"")</f>
        <v/>
      </c>
      <c r="D355" s="5">
        <f>IF(ISNUMBER(VLOOKUP($A355,'Lookup tables'!$A$2:$E$247,4,FALSE)),VLOOKUP($A355,'Lookup tables'!$A$2:$E$247,4,FALSE),0)</f>
        <v>0</v>
      </c>
      <c r="E355" s="4"/>
      <c r="F355" s="7">
        <f t="shared" si="120"/>
        <v>0</v>
      </c>
      <c r="G355" s="87"/>
      <c r="H355" s="2"/>
      <c r="I355" s="21">
        <f t="shared" si="119"/>
        <v>0</v>
      </c>
      <c r="J355" s="21">
        <f t="shared" si="121"/>
        <v>0</v>
      </c>
      <c r="K355" s="21">
        <f t="shared" si="122"/>
        <v>0</v>
      </c>
      <c r="T355" s="46">
        <f t="shared" si="112"/>
        <v>0</v>
      </c>
      <c r="U355" s="31">
        <f t="shared" si="114"/>
        <v>659</v>
      </c>
      <c r="V355" s="31">
        <f>IF(T355=0,0,IF(U355=1,1,IF(COUNTIF($T$65:T354,T355)=0,1,0)))</f>
        <v>0</v>
      </c>
      <c r="W355" s="31">
        <f>IF(T355=0,0,SUM($V$65:V355))</f>
        <v>0</v>
      </c>
      <c r="X355" s="31" t="str">
        <f t="shared" si="113"/>
        <v>-</v>
      </c>
      <c r="Y355" s="47"/>
      <c r="Z355" s="29">
        <v>283</v>
      </c>
      <c r="AA355" s="31" t="str">
        <f t="shared" si="115"/>
        <v/>
      </c>
      <c r="AB355" s="31" t="str">
        <f t="shared" si="116"/>
        <v/>
      </c>
      <c r="AC355" s="31" t="str">
        <f t="shared" si="117"/>
        <v/>
      </c>
      <c r="AD355" s="30">
        <f t="shared" si="118"/>
        <v>0</v>
      </c>
    </row>
    <row r="356" spans="1:44" x14ac:dyDescent="0.25">
      <c r="A356" s="3"/>
      <c r="B356" s="5" t="str">
        <f>IFERROR(VLOOKUP($A356,'Lookup tables'!$A$2:$E$2474,2,FALSE),"")</f>
        <v/>
      </c>
      <c r="C356" s="27" t="str">
        <f>IFERROR(VLOOKUP(A356,'Lookup tables'!$A$2:$E$247,5,FALSE),"")</f>
        <v/>
      </c>
      <c r="D356" s="5">
        <f>IF(ISNUMBER(VLOOKUP($A356,'Lookup tables'!$A$2:$E$247,4,FALSE)),VLOOKUP($A356,'Lookup tables'!$A$2:$E$247,4,FALSE),0)</f>
        <v>0</v>
      </c>
      <c r="E356" s="4"/>
      <c r="F356" s="7">
        <f t="shared" si="120"/>
        <v>0</v>
      </c>
      <c r="G356" s="87"/>
      <c r="H356" s="2"/>
      <c r="I356" s="21">
        <f t="shared" si="119"/>
        <v>0</v>
      </c>
      <c r="J356" s="21">
        <f t="shared" si="121"/>
        <v>0</v>
      </c>
      <c r="K356" s="21">
        <f t="shared" si="122"/>
        <v>0</v>
      </c>
      <c r="T356" s="46">
        <f t="shared" si="112"/>
        <v>0</v>
      </c>
      <c r="U356" s="31">
        <f t="shared" si="114"/>
        <v>659</v>
      </c>
      <c r="V356" s="31">
        <f>IF(T356=0,0,IF(U356=1,1,IF(COUNTIF($T$65:T355,T356)=0,1,0)))</f>
        <v>0</v>
      </c>
      <c r="W356" s="31">
        <f>IF(T356=0,0,SUM($V$65:V356))</f>
        <v>0</v>
      </c>
      <c r="X356" s="31" t="str">
        <f t="shared" si="113"/>
        <v>-</v>
      </c>
      <c r="Y356" s="47"/>
      <c r="Z356" s="29">
        <v>284</v>
      </c>
      <c r="AA356" s="31" t="str">
        <f t="shared" si="115"/>
        <v/>
      </c>
      <c r="AB356" s="31" t="str">
        <f t="shared" si="116"/>
        <v/>
      </c>
      <c r="AC356" s="31" t="str">
        <f t="shared" si="117"/>
        <v/>
      </c>
      <c r="AD356" s="30">
        <f t="shared" si="118"/>
        <v>0</v>
      </c>
    </row>
    <row r="357" spans="1:44" x14ac:dyDescent="0.25">
      <c r="A357" s="3"/>
      <c r="B357" s="5" t="str">
        <f>IFERROR(VLOOKUP($A357,'Lookup tables'!$A$2:$E$2474,2,FALSE),"")</f>
        <v/>
      </c>
      <c r="C357" s="27" t="str">
        <f>IFERROR(VLOOKUP(A357,'Lookup tables'!$A$2:$E$247,5,FALSE),"")</f>
        <v/>
      </c>
      <c r="D357" s="5">
        <f>IF(ISNUMBER(VLOOKUP($A357,'Lookup tables'!$A$2:$E$247,4,FALSE)),VLOOKUP($A357,'Lookup tables'!$A$2:$E$247,4,FALSE),0)</f>
        <v>0</v>
      </c>
      <c r="E357" s="4"/>
      <c r="F357" s="7">
        <f t="shared" si="120"/>
        <v>0</v>
      </c>
      <c r="G357" s="87"/>
      <c r="H357" s="2"/>
      <c r="I357" s="21">
        <f t="shared" si="119"/>
        <v>0</v>
      </c>
      <c r="J357" s="21">
        <f t="shared" si="121"/>
        <v>0</v>
      </c>
      <c r="K357" s="21">
        <f t="shared" si="122"/>
        <v>0</v>
      </c>
      <c r="T357" s="46">
        <f t="shared" si="112"/>
        <v>0</v>
      </c>
      <c r="U357" s="31">
        <f t="shared" si="114"/>
        <v>659</v>
      </c>
      <c r="V357" s="31">
        <f>IF(T357=0,0,IF(U357=1,1,IF(COUNTIF($T$65:T356,T357)=0,1,0)))</f>
        <v>0</v>
      </c>
      <c r="W357" s="31">
        <f>IF(T357=0,0,SUM($V$65:V357))</f>
        <v>0</v>
      </c>
      <c r="X357" s="31" t="str">
        <f t="shared" si="113"/>
        <v>-</v>
      </c>
      <c r="Y357" s="47"/>
      <c r="Z357" s="29">
        <v>285</v>
      </c>
      <c r="AA357" s="31" t="str">
        <f t="shared" si="115"/>
        <v/>
      </c>
      <c r="AB357" s="31" t="str">
        <f t="shared" si="116"/>
        <v/>
      </c>
      <c r="AC357" s="31" t="str">
        <f t="shared" si="117"/>
        <v/>
      </c>
      <c r="AD357" s="30">
        <f t="shared" si="118"/>
        <v>0</v>
      </c>
    </row>
    <row r="358" spans="1:44" x14ac:dyDescent="0.25">
      <c r="A358" s="3"/>
      <c r="B358" s="5" t="str">
        <f>IFERROR(VLOOKUP($A358,'Lookup tables'!$A$2:$E$2474,2,FALSE),"")</f>
        <v/>
      </c>
      <c r="C358" s="27" t="str">
        <f>IFERROR(VLOOKUP(A358,'Lookup tables'!$A$2:$E$247,5,FALSE),"")</f>
        <v/>
      </c>
      <c r="D358" s="5">
        <f>IF(ISNUMBER(VLOOKUP($A358,'Lookup tables'!$A$2:$E$247,4,FALSE)),VLOOKUP($A358,'Lookup tables'!$A$2:$E$247,4,FALSE),0)</f>
        <v>0</v>
      </c>
      <c r="E358" s="4"/>
      <c r="F358" s="7">
        <f t="shared" si="120"/>
        <v>0</v>
      </c>
      <c r="G358" s="87"/>
      <c r="H358" s="2"/>
      <c r="I358" s="21">
        <f t="shared" si="119"/>
        <v>0</v>
      </c>
      <c r="J358" s="21">
        <f t="shared" si="121"/>
        <v>0</v>
      </c>
      <c r="K358" s="21">
        <f t="shared" si="122"/>
        <v>0</v>
      </c>
      <c r="T358" s="46">
        <f t="shared" si="112"/>
        <v>0</v>
      </c>
      <c r="U358" s="31">
        <f t="shared" si="114"/>
        <v>659</v>
      </c>
      <c r="V358" s="31">
        <f>IF(T358=0,0,IF(U358=1,1,IF(COUNTIF($T$65:T357,T358)=0,1,0)))</f>
        <v>0</v>
      </c>
      <c r="W358" s="31">
        <f>IF(T358=0,0,SUM($V$65:V358))</f>
        <v>0</v>
      </c>
      <c r="X358" s="31" t="str">
        <f t="shared" si="113"/>
        <v>-</v>
      </c>
      <c r="Y358" s="47"/>
      <c r="Z358" s="29">
        <v>286</v>
      </c>
      <c r="AA358" s="31" t="str">
        <f t="shared" si="115"/>
        <v/>
      </c>
      <c r="AB358" s="31" t="str">
        <f t="shared" si="116"/>
        <v/>
      </c>
      <c r="AC358" s="31" t="str">
        <f t="shared" si="117"/>
        <v/>
      </c>
      <c r="AD358" s="30">
        <f t="shared" si="118"/>
        <v>0</v>
      </c>
    </row>
    <row r="359" spans="1:44" x14ac:dyDescent="0.25">
      <c r="A359" s="3"/>
      <c r="B359" s="5" t="str">
        <f>IFERROR(VLOOKUP($A359,'Lookup tables'!$A$2:$E$2474,2,FALSE),"")</f>
        <v/>
      </c>
      <c r="C359" s="27" t="str">
        <f>IFERROR(VLOOKUP(A359,'Lookup tables'!$A$2:$E$247,5,FALSE),"")</f>
        <v/>
      </c>
      <c r="D359" s="5">
        <f>IF(ISNUMBER(VLOOKUP($A359,'Lookup tables'!$A$2:$E$247,4,FALSE)),VLOOKUP($A359,'Lookup tables'!$A$2:$E$247,4,FALSE),0)</f>
        <v>0</v>
      </c>
      <c r="E359" s="4"/>
      <c r="F359" s="7">
        <f t="shared" si="120"/>
        <v>0</v>
      </c>
      <c r="G359" s="87"/>
      <c r="H359" s="2"/>
      <c r="I359" s="21">
        <f t="shared" si="119"/>
        <v>0</v>
      </c>
      <c r="J359" s="21">
        <f t="shared" si="121"/>
        <v>0</v>
      </c>
      <c r="K359" s="21">
        <f t="shared" si="122"/>
        <v>0</v>
      </c>
      <c r="T359" s="46">
        <f t="shared" si="112"/>
        <v>0</v>
      </c>
      <c r="U359" s="31">
        <f t="shared" si="114"/>
        <v>659</v>
      </c>
      <c r="V359" s="31">
        <f>IF(T359=0,0,IF(U359=1,1,IF(COUNTIF($T$65:T358,T359)=0,1,0)))</f>
        <v>0</v>
      </c>
      <c r="W359" s="31">
        <f>IF(T359=0,0,SUM($V$65:V359))</f>
        <v>0</v>
      </c>
      <c r="X359" s="31" t="str">
        <f t="shared" si="113"/>
        <v>-</v>
      </c>
      <c r="Y359" s="47"/>
      <c r="Z359" s="29">
        <v>287</v>
      </c>
      <c r="AA359" s="31" t="str">
        <f t="shared" si="115"/>
        <v/>
      </c>
      <c r="AB359" s="31" t="str">
        <f t="shared" si="116"/>
        <v/>
      </c>
      <c r="AC359" s="31" t="str">
        <f t="shared" si="117"/>
        <v/>
      </c>
      <c r="AD359" s="30">
        <f t="shared" si="118"/>
        <v>0</v>
      </c>
    </row>
    <row r="360" spans="1:44" x14ac:dyDescent="0.25">
      <c r="A360" s="3"/>
      <c r="B360" s="5" t="str">
        <f>IFERROR(VLOOKUP($A360,'Lookup tables'!$A$2:$E$2474,2,FALSE),"")</f>
        <v/>
      </c>
      <c r="C360" s="27" t="str">
        <f>IFERROR(VLOOKUP(A360,'Lookup tables'!$A$2:$E$247,5,FALSE),"")</f>
        <v/>
      </c>
      <c r="D360" s="5">
        <f>IF(ISNUMBER(VLOOKUP($A360,'Lookup tables'!$A$2:$E$247,4,FALSE)),VLOOKUP($A360,'Lookup tables'!$A$2:$E$247,4,FALSE),0)</f>
        <v>0</v>
      </c>
      <c r="E360" s="4"/>
      <c r="F360" s="7">
        <f t="shared" si="120"/>
        <v>0</v>
      </c>
      <c r="G360" s="87"/>
      <c r="H360" s="2"/>
      <c r="I360" s="21">
        <f t="shared" si="119"/>
        <v>0</v>
      </c>
      <c r="J360" s="21">
        <f t="shared" si="121"/>
        <v>0</v>
      </c>
      <c r="K360" s="21">
        <f t="shared" si="122"/>
        <v>0</v>
      </c>
      <c r="T360" s="46">
        <f t="shared" si="112"/>
        <v>0</v>
      </c>
      <c r="U360" s="31">
        <f t="shared" si="114"/>
        <v>659</v>
      </c>
      <c r="V360" s="31">
        <f>IF(T360=0,0,IF(U360=1,1,IF(COUNTIF($T$65:T359,T360)=0,1,0)))</f>
        <v>0</v>
      </c>
      <c r="W360" s="31">
        <f>IF(T360=0,0,SUM($V$65:V360))</f>
        <v>0</v>
      </c>
      <c r="X360" s="31" t="str">
        <f t="shared" si="113"/>
        <v>-</v>
      </c>
      <c r="Y360" s="47"/>
      <c r="Z360" s="29">
        <v>288</v>
      </c>
      <c r="AA360" s="31" t="str">
        <f t="shared" si="115"/>
        <v/>
      </c>
      <c r="AB360" s="31" t="str">
        <f t="shared" si="116"/>
        <v/>
      </c>
      <c r="AC360" s="31" t="str">
        <f t="shared" si="117"/>
        <v/>
      </c>
      <c r="AD360" s="30">
        <f t="shared" si="118"/>
        <v>0</v>
      </c>
    </row>
    <row r="361" spans="1:44" x14ac:dyDescent="0.25">
      <c r="A361" s="19"/>
      <c r="B361" s="2"/>
      <c r="C361" s="2"/>
      <c r="D361" s="2"/>
      <c r="E361" s="2"/>
      <c r="F361" s="2"/>
      <c r="G361" s="87"/>
      <c r="H361" s="2"/>
      <c r="I361" s="2"/>
      <c r="J361" s="2"/>
      <c r="K361" s="2"/>
      <c r="T361" s="46">
        <f t="shared" si="112"/>
        <v>0</v>
      </c>
      <c r="U361" s="31">
        <f t="shared" si="114"/>
        <v>659</v>
      </c>
      <c r="V361" s="31">
        <f>IF(T361=0,0,IF(U361=1,1,IF(COUNTIF($T$65:T360,T361)=0,1,0)))</f>
        <v>0</v>
      </c>
      <c r="W361" s="31">
        <f>IF(T361=0,0,SUM($V$65:V361))</f>
        <v>0</v>
      </c>
      <c r="X361" s="31" t="str">
        <f t="shared" si="113"/>
        <v>-</v>
      </c>
      <c r="Y361" s="47"/>
      <c r="Z361" s="29">
        <v>289</v>
      </c>
      <c r="AA361" s="31" t="str">
        <f t="shared" si="115"/>
        <v/>
      </c>
      <c r="AB361" s="31" t="str">
        <f t="shared" si="116"/>
        <v/>
      </c>
      <c r="AC361" s="31" t="str">
        <f t="shared" si="117"/>
        <v/>
      </c>
      <c r="AD361" s="30">
        <f t="shared" si="118"/>
        <v>0</v>
      </c>
    </row>
    <row r="362" spans="1:44" ht="20.25" x14ac:dyDescent="0.35">
      <c r="A362" s="24" t="s">
        <v>41</v>
      </c>
      <c r="B362" s="2"/>
      <c r="C362" s="2"/>
      <c r="D362" s="2"/>
      <c r="E362" s="2"/>
      <c r="F362" s="2"/>
      <c r="G362" s="87"/>
      <c r="H362" s="2"/>
      <c r="I362" s="2"/>
      <c r="J362" s="2"/>
      <c r="K362" s="2"/>
      <c r="T362" s="46">
        <f t="shared" si="112"/>
        <v>0</v>
      </c>
      <c r="U362" s="31">
        <f t="shared" si="114"/>
        <v>659</v>
      </c>
      <c r="V362" s="31">
        <f>IF(T362=0,0,IF(U362=1,1,IF(COUNTIF($T$65:T361,T362)=0,1,0)))</f>
        <v>0</v>
      </c>
      <c r="W362" s="31">
        <f>IF(T362=0,0,SUM($V$65:V362))</f>
        <v>0</v>
      </c>
      <c r="X362" s="31" t="str">
        <f t="shared" si="113"/>
        <v>-</v>
      </c>
      <c r="Y362" s="47"/>
      <c r="Z362" s="29">
        <v>290</v>
      </c>
      <c r="AA362" s="31" t="str">
        <f t="shared" si="115"/>
        <v/>
      </c>
      <c r="AB362" s="31" t="str">
        <f t="shared" si="116"/>
        <v/>
      </c>
      <c r="AC362" s="31" t="str">
        <f t="shared" si="117"/>
        <v/>
      </c>
      <c r="AD362" s="30">
        <f t="shared" si="118"/>
        <v>0</v>
      </c>
    </row>
    <row r="363" spans="1:44" ht="63" customHeight="1" x14ac:dyDescent="0.25">
      <c r="A363" s="136" t="s">
        <v>42</v>
      </c>
      <c r="B363" s="141"/>
      <c r="C363" s="141"/>
      <c r="D363" s="141"/>
      <c r="E363" s="141"/>
      <c r="F363" s="137"/>
      <c r="G363" s="87"/>
      <c r="H363" s="2"/>
      <c r="I363" s="2"/>
      <c r="J363" s="2"/>
      <c r="K363" s="2"/>
      <c r="T363" s="46">
        <f t="shared" si="112"/>
        <v>0</v>
      </c>
      <c r="U363" s="31">
        <f t="shared" si="114"/>
        <v>659</v>
      </c>
      <c r="V363" s="31">
        <f>IF(T363=0,0,IF(U363=1,1,IF(COUNTIF($T$65:T362,T363)=0,1,0)))</f>
        <v>0</v>
      </c>
      <c r="W363" s="31">
        <f>IF(T363=0,0,SUM($V$65:V363))</f>
        <v>0</v>
      </c>
      <c r="X363" s="31" t="str">
        <f t="shared" si="113"/>
        <v>-</v>
      </c>
      <c r="Y363" s="47"/>
      <c r="Z363" s="29">
        <v>291</v>
      </c>
      <c r="AA363" s="31" t="str">
        <f t="shared" si="115"/>
        <v/>
      </c>
      <c r="AB363" s="31" t="str">
        <f t="shared" si="116"/>
        <v/>
      </c>
      <c r="AC363" s="31" t="str">
        <f t="shared" si="117"/>
        <v/>
      </c>
      <c r="AD363" s="30">
        <f t="shared" si="118"/>
        <v>0</v>
      </c>
    </row>
    <row r="364" spans="1:44" ht="48" x14ac:dyDescent="0.25">
      <c r="A364" s="17" t="s">
        <v>34</v>
      </c>
      <c r="B364" s="6" t="s">
        <v>35</v>
      </c>
      <c r="C364" s="6" t="s">
        <v>18</v>
      </c>
      <c r="D364" s="6" t="s">
        <v>36</v>
      </c>
      <c r="E364" s="10" t="s">
        <v>37</v>
      </c>
      <c r="F364" s="10" t="s">
        <v>38</v>
      </c>
      <c r="G364" s="87"/>
      <c r="H364" s="2"/>
      <c r="I364" s="2"/>
      <c r="J364" s="2"/>
      <c r="K364" s="2"/>
      <c r="M364" s="35"/>
      <c r="N364" s="35"/>
      <c r="O364" s="35"/>
      <c r="P364" s="35"/>
      <c r="Q364" s="35"/>
      <c r="R364" s="35"/>
      <c r="T364" s="46">
        <f t="shared" si="112"/>
        <v>0</v>
      </c>
      <c r="U364" s="31">
        <f t="shared" si="114"/>
        <v>659</v>
      </c>
      <c r="V364" s="31">
        <f>IF(T364=0,0,IF(U364=1,1,IF(COUNTIF($T$65:T363,T364)=0,1,0)))</f>
        <v>0</v>
      </c>
      <c r="W364" s="31">
        <f>IF(T364=0,0,SUM($V$65:V364))</f>
        <v>0</v>
      </c>
      <c r="X364" s="31" t="str">
        <f t="shared" si="113"/>
        <v>-</v>
      </c>
      <c r="Y364" s="47"/>
      <c r="Z364" s="29">
        <v>292</v>
      </c>
      <c r="AA364" s="31" t="str">
        <f t="shared" si="115"/>
        <v/>
      </c>
      <c r="AB364" s="31" t="str">
        <f t="shared" si="116"/>
        <v/>
      </c>
      <c r="AC364" s="31" t="str">
        <f t="shared" si="117"/>
        <v/>
      </c>
      <c r="AD364" s="30">
        <f t="shared" si="118"/>
        <v>0</v>
      </c>
    </row>
    <row r="365" spans="1:44" x14ac:dyDescent="0.25">
      <c r="A365" s="3"/>
      <c r="B365" s="4"/>
      <c r="C365" s="77"/>
      <c r="D365" s="6">
        <f>IF(ISNUMBER(VLOOKUP(AR365,'Lookup tables'!$I$2:$J$15,2,FALSE)),VLOOKUP(AR365,'Lookup tables'!$I$2:$J$15,2,FALSE),0)</f>
        <v>0</v>
      </c>
      <c r="E365" s="4"/>
      <c r="F365" s="7">
        <f>D365*E365</f>
        <v>0</v>
      </c>
      <c r="G365" s="87" t="str">
        <f t="shared" ref="G365:G384" si="123">IF(S365=FALSE,$R$61,"")</f>
        <v/>
      </c>
      <c r="H365" s="2"/>
      <c r="I365" s="2"/>
      <c r="J365" s="2"/>
      <c r="K365" s="2"/>
      <c r="M365" s="36">
        <f t="shared" ref="M365:R365" si="124">A365</f>
        <v>0</v>
      </c>
      <c r="N365" s="36">
        <f t="shared" si="124"/>
        <v>0</v>
      </c>
      <c r="O365" s="36">
        <f t="shared" si="124"/>
        <v>0</v>
      </c>
      <c r="P365" s="36">
        <f t="shared" si="124"/>
        <v>0</v>
      </c>
      <c r="Q365" s="36">
        <f t="shared" si="124"/>
        <v>0</v>
      </c>
      <c r="R365" s="45">
        <f t="shared" si="124"/>
        <v>0</v>
      </c>
      <c r="S365" s="83" t="str">
        <f t="shared" ref="S365:S384" si="125">IF(ISBLANK(C365),"BLANK",SUMPRODUCT(--($M$65:$M$759=M365),--($N$65:$N$759=B365),--($O$65:$O$759=O365))=COUNTIF($M$65:$M$759,M365))</f>
        <v>BLANK</v>
      </c>
      <c r="T365" s="46">
        <f t="shared" si="112"/>
        <v>0</v>
      </c>
      <c r="U365" s="31">
        <f t="shared" si="114"/>
        <v>659</v>
      </c>
      <c r="V365" s="31">
        <f>IF(T365=0,0,IF(U365=1,1,IF(COUNTIF($T$65:T364,T365)=0,1,0)))</f>
        <v>0</v>
      </c>
      <c r="W365" s="31">
        <f>IF(T365=0,0,SUM($V$65:V365))</f>
        <v>0</v>
      </c>
      <c r="X365" s="31" t="str">
        <f t="shared" si="113"/>
        <v>-</v>
      </c>
      <c r="Y365" s="47"/>
      <c r="Z365" s="29">
        <v>293</v>
      </c>
      <c r="AA365" s="31" t="str">
        <f t="shared" si="115"/>
        <v/>
      </c>
      <c r="AB365" s="31" t="str">
        <f t="shared" si="116"/>
        <v/>
      </c>
      <c r="AC365" s="31" t="str">
        <f t="shared" si="117"/>
        <v/>
      </c>
      <c r="AD365" s="30">
        <f t="shared" si="118"/>
        <v>0</v>
      </c>
      <c r="AR365" s="1">
        <f>IF($C365='Lookup tables'!$G$13,'Lookup tables'!$I$13,IF($C365='Lookup tables'!$G$14,'Lookup tables'!$I$14,$C365))</f>
        <v>0</v>
      </c>
    </row>
    <row r="366" spans="1:44" x14ac:dyDescent="0.25">
      <c r="A366" s="3"/>
      <c r="B366" s="4"/>
      <c r="C366" s="77"/>
      <c r="D366" s="6">
        <f>IF(ISNUMBER(VLOOKUP(AR366,'Lookup tables'!$I$2:$J$15,2,FALSE)),VLOOKUP(AR366,'Lookup tables'!$I$2:$J$15,2,FALSE),0)</f>
        <v>0</v>
      </c>
      <c r="E366" s="4"/>
      <c r="F366" s="7">
        <f t="shared" ref="F366:F384" si="126">D366*E366</f>
        <v>0</v>
      </c>
      <c r="G366" s="87" t="str">
        <f t="shared" si="123"/>
        <v/>
      </c>
      <c r="H366" s="2"/>
      <c r="I366" s="2"/>
      <c r="J366" s="2"/>
      <c r="K366" s="2"/>
      <c r="M366" s="36">
        <f t="shared" ref="M366:M384" si="127">A366</f>
        <v>0</v>
      </c>
      <c r="N366" s="36">
        <f t="shared" ref="N366:N384" si="128">B366</f>
        <v>0</v>
      </c>
      <c r="O366" s="36">
        <f t="shared" ref="O366:O384" si="129">C366</f>
        <v>0</v>
      </c>
      <c r="P366" s="36">
        <f t="shared" ref="P366:P384" si="130">D366</f>
        <v>0</v>
      </c>
      <c r="Q366" s="36">
        <f t="shared" ref="Q366:Q384" si="131">E366</f>
        <v>0</v>
      </c>
      <c r="R366" s="45">
        <f t="shared" ref="R366:R384" si="132">F366</f>
        <v>0</v>
      </c>
      <c r="S366" s="83" t="str">
        <f t="shared" si="125"/>
        <v>BLANK</v>
      </c>
      <c r="T366" s="46">
        <f t="shared" si="112"/>
        <v>0</v>
      </c>
      <c r="U366" s="31">
        <f t="shared" si="114"/>
        <v>659</v>
      </c>
      <c r="V366" s="31">
        <f>IF(T366=0,0,IF(U366=1,1,IF(COUNTIF($T$65:T365,T366)=0,1,0)))</f>
        <v>0</v>
      </c>
      <c r="W366" s="31">
        <f>IF(T366=0,0,SUM($V$65:V366))</f>
        <v>0</v>
      </c>
      <c r="X366" s="31" t="str">
        <f t="shared" si="113"/>
        <v>-</v>
      </c>
      <c r="Y366" s="47"/>
      <c r="Z366" s="29">
        <v>294</v>
      </c>
      <c r="AA366" s="31" t="str">
        <f t="shared" si="115"/>
        <v/>
      </c>
      <c r="AB366" s="31" t="str">
        <f t="shared" si="116"/>
        <v/>
      </c>
      <c r="AC366" s="31" t="str">
        <f t="shared" si="117"/>
        <v/>
      </c>
      <c r="AD366" s="30">
        <f t="shared" si="118"/>
        <v>0</v>
      </c>
      <c r="AR366" s="1">
        <f>IF($C366='Lookup tables'!$G$13,'Lookup tables'!$I$13,IF($C366='Lookup tables'!$G$14,'Lookup tables'!$I$14,$C366))</f>
        <v>0</v>
      </c>
    </row>
    <row r="367" spans="1:44" x14ac:dyDescent="0.25">
      <c r="A367" s="3"/>
      <c r="B367" s="4"/>
      <c r="C367" s="77"/>
      <c r="D367" s="6">
        <f>IF(ISNUMBER(VLOOKUP(AR367,'Lookup tables'!$I$2:$J$15,2,FALSE)),VLOOKUP(AR367,'Lookup tables'!$I$2:$J$15,2,FALSE),0)</f>
        <v>0</v>
      </c>
      <c r="E367" s="4"/>
      <c r="F367" s="7">
        <f t="shared" si="126"/>
        <v>0</v>
      </c>
      <c r="G367" s="87" t="str">
        <f t="shared" si="123"/>
        <v/>
      </c>
      <c r="H367" s="2"/>
      <c r="I367" s="2"/>
      <c r="J367" s="2"/>
      <c r="K367" s="2"/>
      <c r="M367" s="36">
        <f t="shared" si="127"/>
        <v>0</v>
      </c>
      <c r="N367" s="36">
        <f t="shared" si="128"/>
        <v>0</v>
      </c>
      <c r="O367" s="36">
        <f t="shared" si="129"/>
        <v>0</v>
      </c>
      <c r="P367" s="36">
        <f t="shared" si="130"/>
        <v>0</v>
      </c>
      <c r="Q367" s="36">
        <f t="shared" si="131"/>
        <v>0</v>
      </c>
      <c r="R367" s="45">
        <f t="shared" si="132"/>
        <v>0</v>
      </c>
      <c r="S367" s="83" t="str">
        <f t="shared" si="125"/>
        <v>BLANK</v>
      </c>
      <c r="T367" s="46">
        <f t="shared" si="112"/>
        <v>0</v>
      </c>
      <c r="U367" s="31">
        <f t="shared" ref="U367:U398" si="133">COUNTIF($T$65:$T$759,T367)</f>
        <v>659</v>
      </c>
      <c r="V367" s="31">
        <f>IF(T367=0,0,IF(U367=1,1,IF(COUNTIF($T$65:T366,T367)=0,1,0)))</f>
        <v>0</v>
      </c>
      <c r="W367" s="31">
        <f>IF(T367=0,0,SUM($V$65:V367))</f>
        <v>0</v>
      </c>
      <c r="X367" s="31" t="str">
        <f t="shared" si="113"/>
        <v>-</v>
      </c>
      <c r="Y367" s="47"/>
      <c r="Z367" s="29">
        <v>295</v>
      </c>
      <c r="AA367" s="31" t="str">
        <f t="shared" ref="AA367:AA398" si="134">IF(ISNA(VLOOKUP(Z367,$W$65:$X$759,2,0)),"",VLOOKUP(Z367,$W$65:$X$759,2,0))</f>
        <v/>
      </c>
      <c r="AB367" s="31" t="str">
        <f t="shared" ref="AB367:AB398" si="135">IF(ISNA(INDEX($N$65:$N$759,MATCH(AA367,$M$65:$M$759,0))),"",INDEX($N$65:$N$759,MATCH(AA367,$M$65:$M$759,0)))</f>
        <v/>
      </c>
      <c r="AC367" s="31" t="str">
        <f t="shared" ref="AC367:AC398" si="136">IF(ISNA(INDEX($O$65:$O$759,MATCH(AA367,$M$65:$M$759,0))),"",INDEX($O$65:$O$759,MATCH(AA367,$M$65:$M$759,0)))</f>
        <v/>
      </c>
      <c r="AD367" s="30">
        <f t="shared" ref="AD367:AD398" si="137">SUMIF($M$65:$M$759,AA367,$R$65:$R$759)</f>
        <v>0</v>
      </c>
      <c r="AR367" s="1">
        <f>IF($C367='Lookup tables'!$G$13,'Lookup tables'!$I$13,IF($C367='Lookup tables'!$G$14,'Lookup tables'!$I$14,$C367))</f>
        <v>0</v>
      </c>
    </row>
    <row r="368" spans="1:44" x14ac:dyDescent="0.25">
      <c r="A368" s="3"/>
      <c r="B368" s="4"/>
      <c r="C368" s="77"/>
      <c r="D368" s="6">
        <f>IF(ISNUMBER(VLOOKUP(AR368,'Lookup tables'!$I$2:$J$15,2,FALSE)),VLOOKUP(AR368,'Lookup tables'!$I$2:$J$15,2,FALSE),0)</f>
        <v>0</v>
      </c>
      <c r="E368" s="4"/>
      <c r="F368" s="7">
        <f t="shared" si="126"/>
        <v>0</v>
      </c>
      <c r="G368" s="87" t="str">
        <f t="shared" si="123"/>
        <v/>
      </c>
      <c r="H368" s="2"/>
      <c r="I368" s="2"/>
      <c r="J368" s="2"/>
      <c r="K368" s="2"/>
      <c r="M368" s="36">
        <f t="shared" si="127"/>
        <v>0</v>
      </c>
      <c r="N368" s="36">
        <f t="shared" si="128"/>
        <v>0</v>
      </c>
      <c r="O368" s="36">
        <f t="shared" si="129"/>
        <v>0</v>
      </c>
      <c r="P368" s="36">
        <f t="shared" si="130"/>
        <v>0</v>
      </c>
      <c r="Q368" s="36">
        <f t="shared" si="131"/>
        <v>0</v>
      </c>
      <c r="R368" s="45">
        <f t="shared" si="132"/>
        <v>0</v>
      </c>
      <c r="S368" s="83" t="str">
        <f t="shared" si="125"/>
        <v>BLANK</v>
      </c>
      <c r="T368" s="46">
        <f t="shared" si="112"/>
        <v>0</v>
      </c>
      <c r="U368" s="31">
        <f t="shared" si="133"/>
        <v>659</v>
      </c>
      <c r="V368" s="31">
        <f>IF(T368=0,0,IF(U368=1,1,IF(COUNTIF($T$65:T367,T368)=0,1,0)))</f>
        <v>0</v>
      </c>
      <c r="W368" s="31">
        <f>IF(T368=0,0,SUM($V$65:V368))</f>
        <v>0</v>
      </c>
      <c r="X368" s="31" t="str">
        <f t="shared" si="113"/>
        <v>-</v>
      </c>
      <c r="Y368" s="47"/>
      <c r="Z368" s="29">
        <v>296</v>
      </c>
      <c r="AA368" s="31" t="str">
        <f t="shared" si="134"/>
        <v/>
      </c>
      <c r="AB368" s="31" t="str">
        <f t="shared" si="135"/>
        <v/>
      </c>
      <c r="AC368" s="31" t="str">
        <f t="shared" si="136"/>
        <v/>
      </c>
      <c r="AD368" s="30">
        <f t="shared" si="137"/>
        <v>0</v>
      </c>
      <c r="AR368" s="1">
        <f>IF($C368='Lookup tables'!$G$13,'Lookup tables'!$I$13,IF($C368='Lookup tables'!$G$14,'Lookup tables'!$I$14,$C368))</f>
        <v>0</v>
      </c>
    </row>
    <row r="369" spans="1:44" x14ac:dyDescent="0.25">
      <c r="A369" s="3"/>
      <c r="B369" s="4"/>
      <c r="C369" s="77"/>
      <c r="D369" s="6">
        <f>IF(ISNUMBER(VLOOKUP(AR369,'Lookup tables'!$I$2:$J$15,2,FALSE)),VLOOKUP(AR369,'Lookup tables'!$I$2:$J$15,2,FALSE),0)</f>
        <v>0</v>
      </c>
      <c r="E369" s="4"/>
      <c r="F369" s="7">
        <f t="shared" si="126"/>
        <v>0</v>
      </c>
      <c r="G369" s="87" t="str">
        <f t="shared" si="123"/>
        <v/>
      </c>
      <c r="H369" s="2"/>
      <c r="I369" s="2"/>
      <c r="J369" s="2"/>
      <c r="K369" s="2"/>
      <c r="M369" s="36">
        <f t="shared" si="127"/>
        <v>0</v>
      </c>
      <c r="N369" s="36">
        <f t="shared" si="128"/>
        <v>0</v>
      </c>
      <c r="O369" s="36">
        <f t="shared" si="129"/>
        <v>0</v>
      </c>
      <c r="P369" s="36">
        <f t="shared" si="130"/>
        <v>0</v>
      </c>
      <c r="Q369" s="36">
        <f t="shared" si="131"/>
        <v>0</v>
      </c>
      <c r="R369" s="45">
        <f t="shared" si="132"/>
        <v>0</v>
      </c>
      <c r="S369" s="83" t="str">
        <f t="shared" si="125"/>
        <v>BLANK</v>
      </c>
      <c r="T369" s="46">
        <f t="shared" si="112"/>
        <v>0</v>
      </c>
      <c r="U369" s="31">
        <f t="shared" si="133"/>
        <v>659</v>
      </c>
      <c r="V369" s="31">
        <f>IF(T369=0,0,IF(U369=1,1,IF(COUNTIF($T$65:T368,T369)=0,1,0)))</f>
        <v>0</v>
      </c>
      <c r="W369" s="31">
        <f>IF(T369=0,0,SUM($V$65:V369))</f>
        <v>0</v>
      </c>
      <c r="X369" s="31" t="str">
        <f t="shared" si="113"/>
        <v>-</v>
      </c>
      <c r="Y369" s="47"/>
      <c r="Z369" s="29">
        <v>297</v>
      </c>
      <c r="AA369" s="31" t="str">
        <f t="shared" si="134"/>
        <v/>
      </c>
      <c r="AB369" s="31" t="str">
        <f t="shared" si="135"/>
        <v/>
      </c>
      <c r="AC369" s="31" t="str">
        <f t="shared" si="136"/>
        <v/>
      </c>
      <c r="AD369" s="30">
        <f t="shared" si="137"/>
        <v>0</v>
      </c>
      <c r="AR369" s="1">
        <f>IF($C369='Lookup tables'!$G$13,'Lookup tables'!$I$13,IF($C369='Lookup tables'!$G$14,'Lookup tables'!$I$14,$C369))</f>
        <v>0</v>
      </c>
    </row>
    <row r="370" spans="1:44" x14ac:dyDescent="0.25">
      <c r="A370" s="3"/>
      <c r="B370" s="4"/>
      <c r="C370" s="77"/>
      <c r="D370" s="6">
        <f>IF(ISNUMBER(VLOOKUP(AR370,'Lookup tables'!$I$2:$J$15,2,FALSE)),VLOOKUP(AR370,'Lookup tables'!$I$2:$J$15,2,FALSE),0)</f>
        <v>0</v>
      </c>
      <c r="E370" s="4"/>
      <c r="F370" s="7">
        <f t="shared" si="126"/>
        <v>0</v>
      </c>
      <c r="G370" s="87" t="str">
        <f t="shared" si="123"/>
        <v/>
      </c>
      <c r="H370" s="2"/>
      <c r="I370" s="2"/>
      <c r="J370" s="2"/>
      <c r="K370" s="2"/>
      <c r="M370" s="36">
        <f t="shared" si="127"/>
        <v>0</v>
      </c>
      <c r="N370" s="36">
        <f t="shared" si="128"/>
        <v>0</v>
      </c>
      <c r="O370" s="36">
        <f t="shared" si="129"/>
        <v>0</v>
      </c>
      <c r="P370" s="36">
        <f t="shared" si="130"/>
        <v>0</v>
      </c>
      <c r="Q370" s="36">
        <f t="shared" si="131"/>
        <v>0</v>
      </c>
      <c r="R370" s="45">
        <f t="shared" si="132"/>
        <v>0</v>
      </c>
      <c r="S370" s="83" t="str">
        <f t="shared" si="125"/>
        <v>BLANK</v>
      </c>
      <c r="T370" s="46">
        <f t="shared" si="112"/>
        <v>0</v>
      </c>
      <c r="U370" s="31">
        <f t="shared" si="133"/>
        <v>659</v>
      </c>
      <c r="V370" s="31">
        <f>IF(T370=0,0,IF(U370=1,1,IF(COUNTIF($T$65:T369,T370)=0,1,0)))</f>
        <v>0</v>
      </c>
      <c r="W370" s="31">
        <f>IF(T370=0,0,SUM($V$65:V370))</f>
        <v>0</v>
      </c>
      <c r="X370" s="31" t="str">
        <f t="shared" si="113"/>
        <v>-</v>
      </c>
      <c r="Y370" s="47"/>
      <c r="Z370" s="29">
        <v>298</v>
      </c>
      <c r="AA370" s="31" t="str">
        <f t="shared" si="134"/>
        <v/>
      </c>
      <c r="AB370" s="31" t="str">
        <f t="shared" si="135"/>
        <v/>
      </c>
      <c r="AC370" s="31" t="str">
        <f t="shared" si="136"/>
        <v/>
      </c>
      <c r="AD370" s="30">
        <f t="shared" si="137"/>
        <v>0</v>
      </c>
      <c r="AR370" s="1">
        <f>IF($C370='Lookup tables'!$G$13,'Lookup tables'!$I$13,IF($C370='Lookup tables'!$G$14,'Lookup tables'!$I$14,$C370))</f>
        <v>0</v>
      </c>
    </row>
    <row r="371" spans="1:44" x14ac:dyDescent="0.25">
      <c r="A371" s="3"/>
      <c r="B371" s="4"/>
      <c r="C371" s="77"/>
      <c r="D371" s="6">
        <f>IF(ISNUMBER(VLOOKUP(AR371,'Lookup tables'!$I$2:$J$15,2,FALSE)),VLOOKUP(AR371,'Lookup tables'!$I$2:$J$15,2,FALSE),0)</f>
        <v>0</v>
      </c>
      <c r="E371" s="4"/>
      <c r="F371" s="7">
        <f t="shared" si="126"/>
        <v>0</v>
      </c>
      <c r="G371" s="87" t="str">
        <f t="shared" si="123"/>
        <v/>
      </c>
      <c r="H371" s="2"/>
      <c r="I371" s="2"/>
      <c r="J371" s="2"/>
      <c r="K371" s="2"/>
      <c r="M371" s="36">
        <f t="shared" si="127"/>
        <v>0</v>
      </c>
      <c r="N371" s="36">
        <f t="shared" si="128"/>
        <v>0</v>
      </c>
      <c r="O371" s="36">
        <f t="shared" si="129"/>
        <v>0</v>
      </c>
      <c r="P371" s="36">
        <f t="shared" si="130"/>
        <v>0</v>
      </c>
      <c r="Q371" s="36">
        <f t="shared" si="131"/>
        <v>0</v>
      </c>
      <c r="R371" s="45">
        <f t="shared" si="132"/>
        <v>0</v>
      </c>
      <c r="S371" s="83" t="str">
        <f t="shared" si="125"/>
        <v>BLANK</v>
      </c>
      <c r="T371" s="46">
        <f t="shared" si="112"/>
        <v>0</v>
      </c>
      <c r="U371" s="31">
        <f t="shared" si="133"/>
        <v>659</v>
      </c>
      <c r="V371" s="31">
        <f>IF(T371=0,0,IF(U371=1,1,IF(COUNTIF($T$65:T370,T371)=0,1,0)))</f>
        <v>0</v>
      </c>
      <c r="W371" s="31">
        <f>IF(T371=0,0,SUM($V$65:V371))</f>
        <v>0</v>
      </c>
      <c r="X371" s="31" t="str">
        <f t="shared" si="113"/>
        <v>-</v>
      </c>
      <c r="Y371" s="47"/>
      <c r="Z371" s="29">
        <v>299</v>
      </c>
      <c r="AA371" s="31" t="str">
        <f t="shared" si="134"/>
        <v/>
      </c>
      <c r="AB371" s="31" t="str">
        <f t="shared" si="135"/>
        <v/>
      </c>
      <c r="AC371" s="31" t="str">
        <f t="shared" si="136"/>
        <v/>
      </c>
      <c r="AD371" s="30">
        <f t="shared" si="137"/>
        <v>0</v>
      </c>
      <c r="AR371" s="1">
        <f>IF($C371='Lookup tables'!$G$13,'Lookup tables'!$I$13,IF($C371='Lookup tables'!$G$14,'Lookup tables'!$I$14,$C371))</f>
        <v>0</v>
      </c>
    </row>
    <row r="372" spans="1:44" x14ac:dyDescent="0.25">
      <c r="A372" s="3"/>
      <c r="B372" s="4"/>
      <c r="C372" s="77"/>
      <c r="D372" s="6">
        <f>IF(ISNUMBER(VLOOKUP(AR372,'Lookup tables'!$I$2:$J$15,2,FALSE)),VLOOKUP(AR372,'Lookup tables'!$I$2:$J$15,2,FALSE),0)</f>
        <v>0</v>
      </c>
      <c r="E372" s="4"/>
      <c r="F372" s="7">
        <f t="shared" si="126"/>
        <v>0</v>
      </c>
      <c r="G372" s="87" t="str">
        <f t="shared" si="123"/>
        <v/>
      </c>
      <c r="H372" s="2"/>
      <c r="I372" s="2"/>
      <c r="J372" s="2"/>
      <c r="K372" s="2"/>
      <c r="M372" s="36">
        <f t="shared" si="127"/>
        <v>0</v>
      </c>
      <c r="N372" s="36">
        <f t="shared" si="128"/>
        <v>0</v>
      </c>
      <c r="O372" s="36">
        <f t="shared" si="129"/>
        <v>0</v>
      </c>
      <c r="P372" s="36">
        <f t="shared" si="130"/>
        <v>0</v>
      </c>
      <c r="Q372" s="36">
        <f t="shared" si="131"/>
        <v>0</v>
      </c>
      <c r="R372" s="45">
        <f t="shared" si="132"/>
        <v>0</v>
      </c>
      <c r="S372" s="83" t="str">
        <f t="shared" si="125"/>
        <v>BLANK</v>
      </c>
      <c r="T372" s="46">
        <f t="shared" si="112"/>
        <v>0</v>
      </c>
      <c r="U372" s="31">
        <f t="shared" si="133"/>
        <v>659</v>
      </c>
      <c r="V372" s="31">
        <f>IF(T372=0,0,IF(U372=1,1,IF(COUNTIF($T$65:T371,T372)=0,1,0)))</f>
        <v>0</v>
      </c>
      <c r="W372" s="31">
        <f>IF(T372=0,0,SUM($V$65:V372))</f>
        <v>0</v>
      </c>
      <c r="X372" s="31" t="str">
        <f t="shared" si="113"/>
        <v>-</v>
      </c>
      <c r="Y372" s="47"/>
      <c r="Z372" s="29">
        <v>300</v>
      </c>
      <c r="AA372" s="31" t="str">
        <f t="shared" si="134"/>
        <v/>
      </c>
      <c r="AB372" s="31" t="str">
        <f t="shared" si="135"/>
        <v/>
      </c>
      <c r="AC372" s="31" t="str">
        <f t="shared" si="136"/>
        <v/>
      </c>
      <c r="AD372" s="30">
        <f t="shared" si="137"/>
        <v>0</v>
      </c>
      <c r="AR372" s="1">
        <f>IF($C372='Lookup tables'!$G$13,'Lookup tables'!$I$13,IF($C372='Lookup tables'!$G$14,'Lookup tables'!$I$14,$C372))</f>
        <v>0</v>
      </c>
    </row>
    <row r="373" spans="1:44" x14ac:dyDescent="0.25">
      <c r="A373" s="3"/>
      <c r="B373" s="4"/>
      <c r="C373" s="77"/>
      <c r="D373" s="6">
        <f>IF(ISNUMBER(VLOOKUP(AR373,'Lookup tables'!$I$2:$J$15,2,FALSE)),VLOOKUP(AR373,'Lookup tables'!$I$2:$J$15,2,FALSE),0)</f>
        <v>0</v>
      </c>
      <c r="E373" s="4"/>
      <c r="F373" s="7">
        <f t="shared" si="126"/>
        <v>0</v>
      </c>
      <c r="G373" s="87" t="str">
        <f t="shared" si="123"/>
        <v/>
      </c>
      <c r="H373" s="2"/>
      <c r="I373" s="2"/>
      <c r="J373" s="2"/>
      <c r="K373" s="2"/>
      <c r="M373" s="36">
        <f t="shared" si="127"/>
        <v>0</v>
      </c>
      <c r="N373" s="36">
        <f t="shared" si="128"/>
        <v>0</v>
      </c>
      <c r="O373" s="36">
        <f t="shared" si="129"/>
        <v>0</v>
      </c>
      <c r="P373" s="36">
        <f t="shared" si="130"/>
        <v>0</v>
      </c>
      <c r="Q373" s="36">
        <f t="shared" si="131"/>
        <v>0</v>
      </c>
      <c r="R373" s="45">
        <f t="shared" si="132"/>
        <v>0</v>
      </c>
      <c r="S373" s="83" t="str">
        <f t="shared" si="125"/>
        <v>BLANK</v>
      </c>
      <c r="T373" s="46">
        <f t="shared" si="112"/>
        <v>0</v>
      </c>
      <c r="U373" s="31">
        <f t="shared" si="133"/>
        <v>659</v>
      </c>
      <c r="V373" s="31">
        <f>IF(T373=0,0,IF(U373=1,1,IF(COUNTIF($T$65:T372,T373)=0,1,0)))</f>
        <v>0</v>
      </c>
      <c r="W373" s="31">
        <f>IF(T373=0,0,SUM($V$65:V373))</f>
        <v>0</v>
      </c>
      <c r="X373" s="31" t="str">
        <f t="shared" si="113"/>
        <v>-</v>
      </c>
      <c r="Y373" s="47"/>
      <c r="Z373" s="29">
        <v>301</v>
      </c>
      <c r="AA373" s="31" t="str">
        <f t="shared" si="134"/>
        <v/>
      </c>
      <c r="AB373" s="31" t="str">
        <f t="shared" si="135"/>
        <v/>
      </c>
      <c r="AC373" s="31" t="str">
        <f t="shared" si="136"/>
        <v/>
      </c>
      <c r="AD373" s="30">
        <f t="shared" si="137"/>
        <v>0</v>
      </c>
      <c r="AR373" s="1">
        <f>IF($C373='Lookup tables'!$G$13,'Lookup tables'!$I$13,IF($C373='Lookup tables'!$G$14,'Lookup tables'!$I$14,$C373))</f>
        <v>0</v>
      </c>
    </row>
    <row r="374" spans="1:44" x14ac:dyDescent="0.25">
      <c r="A374" s="3"/>
      <c r="B374" s="4"/>
      <c r="C374" s="77"/>
      <c r="D374" s="6">
        <f>IF(ISNUMBER(VLOOKUP(AR374,'Lookup tables'!$I$2:$J$15,2,FALSE)),VLOOKUP(AR374,'Lookup tables'!$I$2:$J$15,2,FALSE),0)</f>
        <v>0</v>
      </c>
      <c r="E374" s="4"/>
      <c r="F374" s="7">
        <f t="shared" si="126"/>
        <v>0</v>
      </c>
      <c r="G374" s="87" t="str">
        <f t="shared" si="123"/>
        <v/>
      </c>
      <c r="H374" s="2"/>
      <c r="I374" s="2"/>
      <c r="J374" s="2"/>
      <c r="K374" s="2"/>
      <c r="M374" s="36">
        <f t="shared" si="127"/>
        <v>0</v>
      </c>
      <c r="N374" s="36">
        <f t="shared" si="128"/>
        <v>0</v>
      </c>
      <c r="O374" s="36">
        <f t="shared" si="129"/>
        <v>0</v>
      </c>
      <c r="P374" s="36">
        <f t="shared" si="130"/>
        <v>0</v>
      </c>
      <c r="Q374" s="36">
        <f t="shared" si="131"/>
        <v>0</v>
      </c>
      <c r="R374" s="45">
        <f t="shared" si="132"/>
        <v>0</v>
      </c>
      <c r="S374" s="83" t="str">
        <f t="shared" si="125"/>
        <v>BLANK</v>
      </c>
      <c r="T374" s="46">
        <f t="shared" si="112"/>
        <v>0</v>
      </c>
      <c r="U374" s="31">
        <f t="shared" si="133"/>
        <v>659</v>
      </c>
      <c r="V374" s="31">
        <f>IF(T374=0,0,IF(U374=1,1,IF(COUNTIF($T$65:T373,T374)=0,1,0)))</f>
        <v>0</v>
      </c>
      <c r="W374" s="31">
        <f>IF(T374=0,0,SUM($V$65:V374))</f>
        <v>0</v>
      </c>
      <c r="X374" s="31" t="str">
        <f t="shared" si="113"/>
        <v>-</v>
      </c>
      <c r="Y374" s="47"/>
      <c r="Z374" s="29">
        <v>302</v>
      </c>
      <c r="AA374" s="31" t="str">
        <f t="shared" si="134"/>
        <v/>
      </c>
      <c r="AB374" s="31" t="str">
        <f t="shared" si="135"/>
        <v/>
      </c>
      <c r="AC374" s="31" t="str">
        <f t="shared" si="136"/>
        <v/>
      </c>
      <c r="AD374" s="30">
        <f t="shared" si="137"/>
        <v>0</v>
      </c>
      <c r="AR374" s="1">
        <f>IF($C374='Lookup tables'!$G$13,'Lookup tables'!$I$13,IF($C374='Lookup tables'!$G$14,'Lookup tables'!$I$14,$C374))</f>
        <v>0</v>
      </c>
    </row>
    <row r="375" spans="1:44" x14ac:dyDescent="0.25">
      <c r="A375" s="3"/>
      <c r="B375" s="4"/>
      <c r="C375" s="77"/>
      <c r="D375" s="6">
        <f>IF(ISNUMBER(VLOOKUP(AR375,'Lookup tables'!$I$2:$J$15,2,FALSE)),VLOOKUP(AR375,'Lookup tables'!$I$2:$J$15,2,FALSE),0)</f>
        <v>0</v>
      </c>
      <c r="E375" s="4"/>
      <c r="F375" s="7">
        <f t="shared" si="126"/>
        <v>0</v>
      </c>
      <c r="G375" s="87" t="str">
        <f t="shared" si="123"/>
        <v/>
      </c>
      <c r="H375" s="2"/>
      <c r="I375" s="2"/>
      <c r="J375" s="2"/>
      <c r="K375" s="2"/>
      <c r="M375" s="36">
        <f t="shared" si="127"/>
        <v>0</v>
      </c>
      <c r="N375" s="36">
        <f t="shared" si="128"/>
        <v>0</v>
      </c>
      <c r="O375" s="36">
        <f t="shared" si="129"/>
        <v>0</v>
      </c>
      <c r="P375" s="36">
        <f t="shared" si="130"/>
        <v>0</v>
      </c>
      <c r="Q375" s="36">
        <f t="shared" si="131"/>
        <v>0</v>
      </c>
      <c r="R375" s="45">
        <f t="shared" si="132"/>
        <v>0</v>
      </c>
      <c r="S375" s="83" t="str">
        <f t="shared" si="125"/>
        <v>BLANK</v>
      </c>
      <c r="T375" s="46">
        <f t="shared" si="112"/>
        <v>0</v>
      </c>
      <c r="U375" s="31">
        <f t="shared" si="133"/>
        <v>659</v>
      </c>
      <c r="V375" s="31">
        <f>IF(T375=0,0,IF(U375=1,1,IF(COUNTIF($T$65:T374,T375)=0,1,0)))</f>
        <v>0</v>
      </c>
      <c r="W375" s="31">
        <f>IF(T375=0,0,SUM($V$65:V375))</f>
        <v>0</v>
      </c>
      <c r="X375" s="31" t="str">
        <f t="shared" si="113"/>
        <v>-</v>
      </c>
      <c r="Y375" s="47"/>
      <c r="Z375" s="29">
        <v>303</v>
      </c>
      <c r="AA375" s="31" t="str">
        <f t="shared" si="134"/>
        <v/>
      </c>
      <c r="AB375" s="31" t="str">
        <f t="shared" si="135"/>
        <v/>
      </c>
      <c r="AC375" s="31" t="str">
        <f t="shared" si="136"/>
        <v/>
      </c>
      <c r="AD375" s="30">
        <f t="shared" si="137"/>
        <v>0</v>
      </c>
      <c r="AR375" s="1">
        <f>IF($C375='Lookup tables'!$G$13,'Lookup tables'!$I$13,IF($C375='Lookup tables'!$G$14,'Lookup tables'!$I$14,$C375))</f>
        <v>0</v>
      </c>
    </row>
    <row r="376" spans="1:44" x14ac:dyDescent="0.25">
      <c r="A376" s="3"/>
      <c r="B376" s="4"/>
      <c r="C376" s="77"/>
      <c r="D376" s="6">
        <f>IF(ISNUMBER(VLOOKUP(AR376,'Lookup tables'!$I$2:$J$15,2,FALSE)),VLOOKUP(AR376,'Lookup tables'!$I$2:$J$15,2,FALSE),0)</f>
        <v>0</v>
      </c>
      <c r="E376" s="4"/>
      <c r="F376" s="7">
        <f t="shared" si="126"/>
        <v>0</v>
      </c>
      <c r="G376" s="87" t="str">
        <f t="shared" si="123"/>
        <v/>
      </c>
      <c r="H376" s="2"/>
      <c r="I376" s="2"/>
      <c r="J376" s="2"/>
      <c r="K376" s="2"/>
      <c r="M376" s="36">
        <f t="shared" si="127"/>
        <v>0</v>
      </c>
      <c r="N376" s="36">
        <f t="shared" si="128"/>
        <v>0</v>
      </c>
      <c r="O376" s="36">
        <f t="shared" si="129"/>
        <v>0</v>
      </c>
      <c r="P376" s="36">
        <f t="shared" si="130"/>
        <v>0</v>
      </c>
      <c r="Q376" s="36">
        <f t="shared" si="131"/>
        <v>0</v>
      </c>
      <c r="R376" s="45">
        <f t="shared" si="132"/>
        <v>0</v>
      </c>
      <c r="S376" s="83" t="str">
        <f t="shared" si="125"/>
        <v>BLANK</v>
      </c>
      <c r="T376" s="46">
        <f t="shared" si="112"/>
        <v>0</v>
      </c>
      <c r="U376" s="31">
        <f t="shared" si="133"/>
        <v>659</v>
      </c>
      <c r="V376" s="31">
        <f>IF(T376=0,0,IF(U376=1,1,IF(COUNTIF($T$65:T375,T376)=0,1,0)))</f>
        <v>0</v>
      </c>
      <c r="W376" s="31">
        <f>IF(T376=0,0,SUM($V$65:V376))</f>
        <v>0</v>
      </c>
      <c r="X376" s="31" t="str">
        <f t="shared" si="113"/>
        <v>-</v>
      </c>
      <c r="Y376" s="47"/>
      <c r="Z376" s="29">
        <v>304</v>
      </c>
      <c r="AA376" s="31" t="str">
        <f t="shared" si="134"/>
        <v/>
      </c>
      <c r="AB376" s="31" t="str">
        <f t="shared" si="135"/>
        <v/>
      </c>
      <c r="AC376" s="31" t="str">
        <f t="shared" si="136"/>
        <v/>
      </c>
      <c r="AD376" s="30">
        <f t="shared" si="137"/>
        <v>0</v>
      </c>
      <c r="AR376" s="1">
        <f>IF($C376='Lookup tables'!$G$13,'Lookup tables'!$I$13,IF($C376='Lookup tables'!$G$14,'Lookup tables'!$I$14,$C376))</f>
        <v>0</v>
      </c>
    </row>
    <row r="377" spans="1:44" x14ac:dyDescent="0.25">
      <c r="A377" s="3"/>
      <c r="B377" s="4"/>
      <c r="C377" s="77"/>
      <c r="D377" s="6">
        <f>IF(ISNUMBER(VLOOKUP(AR377,'Lookup tables'!$I$2:$J$15,2,FALSE)),VLOOKUP(AR377,'Lookup tables'!$I$2:$J$15,2,FALSE),0)</f>
        <v>0</v>
      </c>
      <c r="E377" s="4"/>
      <c r="F377" s="7">
        <f t="shared" si="126"/>
        <v>0</v>
      </c>
      <c r="G377" s="87" t="str">
        <f t="shared" si="123"/>
        <v/>
      </c>
      <c r="H377" s="2"/>
      <c r="I377" s="2"/>
      <c r="J377" s="2"/>
      <c r="K377" s="2"/>
      <c r="M377" s="36">
        <f t="shared" si="127"/>
        <v>0</v>
      </c>
      <c r="N377" s="36">
        <f t="shared" si="128"/>
        <v>0</v>
      </c>
      <c r="O377" s="36">
        <f t="shared" si="129"/>
        <v>0</v>
      </c>
      <c r="P377" s="36">
        <f t="shared" si="130"/>
        <v>0</v>
      </c>
      <c r="Q377" s="36">
        <f t="shared" si="131"/>
        <v>0</v>
      </c>
      <c r="R377" s="45">
        <f t="shared" si="132"/>
        <v>0</v>
      </c>
      <c r="S377" s="83" t="str">
        <f t="shared" si="125"/>
        <v>BLANK</v>
      </c>
      <c r="T377" s="46">
        <f t="shared" si="112"/>
        <v>0</v>
      </c>
      <c r="U377" s="31">
        <f t="shared" si="133"/>
        <v>659</v>
      </c>
      <c r="V377" s="31">
        <f>IF(T377=0,0,IF(U377=1,1,IF(COUNTIF($T$65:T376,T377)=0,1,0)))</f>
        <v>0</v>
      </c>
      <c r="W377" s="31">
        <f>IF(T377=0,0,SUM($V$65:V377))</f>
        <v>0</v>
      </c>
      <c r="X377" s="31" t="str">
        <f t="shared" si="113"/>
        <v>-</v>
      </c>
      <c r="Y377" s="47"/>
      <c r="Z377" s="29">
        <v>305</v>
      </c>
      <c r="AA377" s="31" t="str">
        <f t="shared" si="134"/>
        <v/>
      </c>
      <c r="AB377" s="31" t="str">
        <f t="shared" si="135"/>
        <v/>
      </c>
      <c r="AC377" s="31" t="str">
        <f t="shared" si="136"/>
        <v/>
      </c>
      <c r="AD377" s="30">
        <f t="shared" si="137"/>
        <v>0</v>
      </c>
      <c r="AR377" s="1">
        <f>IF($C377='Lookup tables'!$G$13,'Lookup tables'!$I$13,IF($C377='Lookup tables'!$G$14,'Lookup tables'!$I$14,$C377))</f>
        <v>0</v>
      </c>
    </row>
    <row r="378" spans="1:44" x14ac:dyDescent="0.25">
      <c r="A378" s="3"/>
      <c r="B378" s="4"/>
      <c r="C378" s="77"/>
      <c r="D378" s="6">
        <f>IF(ISNUMBER(VLOOKUP(AR378,'Lookup tables'!$I$2:$J$15,2,FALSE)),VLOOKUP(AR378,'Lookup tables'!$I$2:$J$15,2,FALSE),0)</f>
        <v>0</v>
      </c>
      <c r="E378" s="4"/>
      <c r="F378" s="7">
        <f t="shared" si="126"/>
        <v>0</v>
      </c>
      <c r="G378" s="87" t="str">
        <f t="shared" si="123"/>
        <v/>
      </c>
      <c r="H378" s="2"/>
      <c r="I378" s="2"/>
      <c r="J378" s="2"/>
      <c r="K378" s="2"/>
      <c r="M378" s="36">
        <f t="shared" si="127"/>
        <v>0</v>
      </c>
      <c r="N378" s="36">
        <f t="shared" si="128"/>
        <v>0</v>
      </c>
      <c r="O378" s="36">
        <f t="shared" si="129"/>
        <v>0</v>
      </c>
      <c r="P378" s="36">
        <f t="shared" si="130"/>
        <v>0</v>
      </c>
      <c r="Q378" s="36">
        <f t="shared" si="131"/>
        <v>0</v>
      </c>
      <c r="R378" s="45">
        <f t="shared" si="132"/>
        <v>0</v>
      </c>
      <c r="S378" s="83" t="str">
        <f t="shared" si="125"/>
        <v>BLANK</v>
      </c>
      <c r="T378" s="46">
        <f t="shared" si="112"/>
        <v>0</v>
      </c>
      <c r="U378" s="31">
        <f t="shared" si="133"/>
        <v>659</v>
      </c>
      <c r="V378" s="31">
        <f>IF(T378=0,0,IF(U378=1,1,IF(COUNTIF($T$65:T377,T378)=0,1,0)))</f>
        <v>0</v>
      </c>
      <c r="W378" s="31">
        <f>IF(T378=0,0,SUM($V$65:V378))</f>
        <v>0</v>
      </c>
      <c r="X378" s="31" t="str">
        <f t="shared" si="113"/>
        <v>-</v>
      </c>
      <c r="Y378" s="47"/>
      <c r="Z378" s="29">
        <v>306</v>
      </c>
      <c r="AA378" s="31" t="str">
        <f t="shared" si="134"/>
        <v/>
      </c>
      <c r="AB378" s="31" t="str">
        <f t="shared" si="135"/>
        <v/>
      </c>
      <c r="AC378" s="31" t="str">
        <f t="shared" si="136"/>
        <v/>
      </c>
      <c r="AD378" s="30">
        <f t="shared" si="137"/>
        <v>0</v>
      </c>
      <c r="AR378" s="1">
        <f>IF($C378='Lookup tables'!$G$13,'Lookup tables'!$I$13,IF($C378='Lookup tables'!$G$14,'Lookup tables'!$I$14,$C378))</f>
        <v>0</v>
      </c>
    </row>
    <row r="379" spans="1:44" x14ac:dyDescent="0.25">
      <c r="A379" s="3"/>
      <c r="B379" s="4"/>
      <c r="C379" s="77"/>
      <c r="D379" s="6">
        <f>IF(ISNUMBER(VLOOKUP(AR379,'Lookup tables'!$I$2:$J$15,2,FALSE)),VLOOKUP(AR379,'Lookup tables'!$I$2:$J$15,2,FALSE),0)</f>
        <v>0</v>
      </c>
      <c r="E379" s="4"/>
      <c r="F379" s="7">
        <f t="shared" si="126"/>
        <v>0</v>
      </c>
      <c r="G379" s="87" t="str">
        <f t="shared" si="123"/>
        <v/>
      </c>
      <c r="H379" s="2"/>
      <c r="I379" s="2"/>
      <c r="J379" s="2"/>
      <c r="K379" s="2"/>
      <c r="M379" s="36">
        <f t="shared" si="127"/>
        <v>0</v>
      </c>
      <c r="N379" s="36">
        <f t="shared" si="128"/>
        <v>0</v>
      </c>
      <c r="O379" s="36">
        <f t="shared" si="129"/>
        <v>0</v>
      </c>
      <c r="P379" s="36">
        <f t="shared" si="130"/>
        <v>0</v>
      </c>
      <c r="Q379" s="36">
        <f t="shared" si="131"/>
        <v>0</v>
      </c>
      <c r="R379" s="45">
        <f t="shared" si="132"/>
        <v>0</v>
      </c>
      <c r="S379" s="83" t="str">
        <f t="shared" si="125"/>
        <v>BLANK</v>
      </c>
      <c r="T379" s="46">
        <f t="shared" si="112"/>
        <v>0</v>
      </c>
      <c r="U379" s="31">
        <f t="shared" si="133"/>
        <v>659</v>
      </c>
      <c r="V379" s="31">
        <f>IF(T379=0,0,IF(U379=1,1,IF(COUNTIF($T$65:T378,T379)=0,1,0)))</f>
        <v>0</v>
      </c>
      <c r="W379" s="31">
        <f>IF(T379=0,0,SUM($V$65:V379))</f>
        <v>0</v>
      </c>
      <c r="X379" s="31" t="str">
        <f t="shared" si="113"/>
        <v>-</v>
      </c>
      <c r="Y379" s="47"/>
      <c r="Z379" s="29">
        <v>307</v>
      </c>
      <c r="AA379" s="31" t="str">
        <f t="shared" si="134"/>
        <v/>
      </c>
      <c r="AB379" s="31" t="str">
        <f t="shared" si="135"/>
        <v/>
      </c>
      <c r="AC379" s="31" t="str">
        <f t="shared" si="136"/>
        <v/>
      </c>
      <c r="AD379" s="30">
        <f t="shared" si="137"/>
        <v>0</v>
      </c>
      <c r="AR379" s="1">
        <f>IF($C379='Lookup tables'!$G$13,'Lookup tables'!$I$13,IF($C379='Lookup tables'!$G$14,'Lookup tables'!$I$14,$C379))</f>
        <v>0</v>
      </c>
    </row>
    <row r="380" spans="1:44" x14ac:dyDescent="0.25">
      <c r="A380" s="3"/>
      <c r="B380" s="4"/>
      <c r="C380" s="77"/>
      <c r="D380" s="6">
        <f>IF(ISNUMBER(VLOOKUP(AR380,'Lookup tables'!$I$2:$J$15,2,FALSE)),VLOOKUP(AR380,'Lookup tables'!$I$2:$J$15,2,FALSE),0)</f>
        <v>0</v>
      </c>
      <c r="E380" s="4"/>
      <c r="F380" s="7">
        <f t="shared" si="126"/>
        <v>0</v>
      </c>
      <c r="G380" s="87" t="str">
        <f t="shared" si="123"/>
        <v/>
      </c>
      <c r="H380" s="2"/>
      <c r="I380" s="2"/>
      <c r="J380" s="2"/>
      <c r="K380" s="2"/>
      <c r="M380" s="36">
        <f t="shared" si="127"/>
        <v>0</v>
      </c>
      <c r="N380" s="36">
        <f t="shared" si="128"/>
        <v>0</v>
      </c>
      <c r="O380" s="36">
        <f t="shared" si="129"/>
        <v>0</v>
      </c>
      <c r="P380" s="36">
        <f t="shared" si="130"/>
        <v>0</v>
      </c>
      <c r="Q380" s="36">
        <f t="shared" si="131"/>
        <v>0</v>
      </c>
      <c r="R380" s="45">
        <f t="shared" si="132"/>
        <v>0</v>
      </c>
      <c r="S380" s="83" t="str">
        <f t="shared" si="125"/>
        <v>BLANK</v>
      </c>
      <c r="T380" s="46">
        <f t="shared" si="112"/>
        <v>0</v>
      </c>
      <c r="U380" s="31">
        <f t="shared" si="133"/>
        <v>659</v>
      </c>
      <c r="V380" s="31">
        <f>IF(T380=0,0,IF(U380=1,1,IF(COUNTIF($T$65:T379,T380)=0,1,0)))</f>
        <v>0</v>
      </c>
      <c r="W380" s="31">
        <f>IF(T380=0,0,SUM($V$65:V380))</f>
        <v>0</v>
      </c>
      <c r="X380" s="31" t="str">
        <f t="shared" si="113"/>
        <v>-</v>
      </c>
      <c r="Y380" s="47"/>
      <c r="Z380" s="29">
        <v>308</v>
      </c>
      <c r="AA380" s="31" t="str">
        <f t="shared" si="134"/>
        <v/>
      </c>
      <c r="AB380" s="31" t="str">
        <f t="shared" si="135"/>
        <v/>
      </c>
      <c r="AC380" s="31" t="str">
        <f t="shared" si="136"/>
        <v/>
      </c>
      <c r="AD380" s="30">
        <f t="shared" si="137"/>
        <v>0</v>
      </c>
      <c r="AR380" s="1">
        <f>IF($C380='Lookup tables'!$G$13,'Lookup tables'!$I$13,IF($C380='Lookup tables'!$G$14,'Lookup tables'!$I$14,$C380))</f>
        <v>0</v>
      </c>
    </row>
    <row r="381" spans="1:44" x14ac:dyDescent="0.25">
      <c r="A381" s="3"/>
      <c r="B381" s="4"/>
      <c r="C381" s="77"/>
      <c r="D381" s="6">
        <f>IF(ISNUMBER(VLOOKUP(AR381,'Lookup tables'!$I$2:$J$15,2,FALSE)),VLOOKUP(AR381,'Lookup tables'!$I$2:$J$15,2,FALSE),0)</f>
        <v>0</v>
      </c>
      <c r="E381" s="4"/>
      <c r="F381" s="7">
        <f t="shared" si="126"/>
        <v>0</v>
      </c>
      <c r="G381" s="87" t="str">
        <f t="shared" si="123"/>
        <v/>
      </c>
      <c r="H381" s="2"/>
      <c r="I381" s="2"/>
      <c r="J381" s="2"/>
      <c r="K381" s="2"/>
      <c r="M381" s="36">
        <f t="shared" si="127"/>
        <v>0</v>
      </c>
      <c r="N381" s="36">
        <f t="shared" si="128"/>
        <v>0</v>
      </c>
      <c r="O381" s="36">
        <f t="shared" si="129"/>
        <v>0</v>
      </c>
      <c r="P381" s="36">
        <f t="shared" si="130"/>
        <v>0</v>
      </c>
      <c r="Q381" s="36">
        <f t="shared" si="131"/>
        <v>0</v>
      </c>
      <c r="R381" s="45">
        <f t="shared" si="132"/>
        <v>0</v>
      </c>
      <c r="S381" s="83" t="str">
        <f t="shared" si="125"/>
        <v>BLANK</v>
      </c>
      <c r="T381" s="46">
        <f t="shared" si="112"/>
        <v>0</v>
      </c>
      <c r="U381" s="31">
        <f t="shared" si="133"/>
        <v>659</v>
      </c>
      <c r="V381" s="31">
        <f>IF(T381=0,0,IF(U381=1,1,IF(COUNTIF($T$65:T380,T381)=0,1,0)))</f>
        <v>0</v>
      </c>
      <c r="W381" s="31">
        <f>IF(T381=0,0,SUM($V$65:V381))</f>
        <v>0</v>
      </c>
      <c r="X381" s="31" t="str">
        <f t="shared" si="113"/>
        <v>-</v>
      </c>
      <c r="Y381" s="47"/>
      <c r="Z381" s="29">
        <v>309</v>
      </c>
      <c r="AA381" s="31" t="str">
        <f t="shared" si="134"/>
        <v/>
      </c>
      <c r="AB381" s="31" t="str">
        <f t="shared" si="135"/>
        <v/>
      </c>
      <c r="AC381" s="31" t="str">
        <f t="shared" si="136"/>
        <v/>
      </c>
      <c r="AD381" s="30">
        <f t="shared" si="137"/>
        <v>0</v>
      </c>
      <c r="AR381" s="1">
        <f>IF($C381='Lookup tables'!$G$13,'Lookup tables'!$I$13,IF($C381='Lookup tables'!$G$14,'Lookup tables'!$I$14,$C381))</f>
        <v>0</v>
      </c>
    </row>
    <row r="382" spans="1:44" x14ac:dyDescent="0.25">
      <c r="A382" s="3"/>
      <c r="B382" s="4"/>
      <c r="C382" s="77"/>
      <c r="D382" s="6">
        <f>IF(ISNUMBER(VLOOKUP(AR382,'Lookup tables'!$I$2:$J$15,2,FALSE)),VLOOKUP(AR382,'Lookup tables'!$I$2:$J$15,2,FALSE),0)</f>
        <v>0</v>
      </c>
      <c r="E382" s="4"/>
      <c r="F382" s="7">
        <f t="shared" si="126"/>
        <v>0</v>
      </c>
      <c r="G382" s="87" t="str">
        <f t="shared" si="123"/>
        <v/>
      </c>
      <c r="H382" s="2"/>
      <c r="I382" s="2"/>
      <c r="J382" s="2"/>
      <c r="K382" s="2"/>
      <c r="M382" s="36">
        <f t="shared" si="127"/>
        <v>0</v>
      </c>
      <c r="N382" s="36">
        <f t="shared" si="128"/>
        <v>0</v>
      </c>
      <c r="O382" s="36">
        <f t="shared" si="129"/>
        <v>0</v>
      </c>
      <c r="P382" s="36">
        <f t="shared" si="130"/>
        <v>0</v>
      </c>
      <c r="Q382" s="36">
        <f t="shared" si="131"/>
        <v>0</v>
      </c>
      <c r="R382" s="45">
        <f t="shared" si="132"/>
        <v>0</v>
      </c>
      <c r="S382" s="83" t="str">
        <f t="shared" si="125"/>
        <v>BLANK</v>
      </c>
      <c r="T382" s="46">
        <f t="shared" si="112"/>
        <v>0</v>
      </c>
      <c r="U382" s="31">
        <f t="shared" si="133"/>
        <v>659</v>
      </c>
      <c r="V382" s="31">
        <f>IF(T382=0,0,IF(U382=1,1,IF(COUNTIF($T$65:T381,T382)=0,1,0)))</f>
        <v>0</v>
      </c>
      <c r="W382" s="31">
        <f>IF(T382=0,0,SUM($V$65:V382))</f>
        <v>0</v>
      </c>
      <c r="X382" s="31" t="str">
        <f t="shared" si="113"/>
        <v>-</v>
      </c>
      <c r="Y382" s="47"/>
      <c r="Z382" s="29">
        <v>310</v>
      </c>
      <c r="AA382" s="31" t="str">
        <f t="shared" si="134"/>
        <v/>
      </c>
      <c r="AB382" s="31" t="str">
        <f t="shared" si="135"/>
        <v/>
      </c>
      <c r="AC382" s="31" t="str">
        <f t="shared" si="136"/>
        <v/>
      </c>
      <c r="AD382" s="30">
        <f t="shared" si="137"/>
        <v>0</v>
      </c>
      <c r="AR382" s="1">
        <f>IF($C382='Lookup tables'!$G$13,'Lookup tables'!$I$13,IF($C382='Lookup tables'!$G$14,'Lookup tables'!$I$14,$C382))</f>
        <v>0</v>
      </c>
    </row>
    <row r="383" spans="1:44" x14ac:dyDescent="0.25">
      <c r="A383" s="3"/>
      <c r="B383" s="4"/>
      <c r="C383" s="77"/>
      <c r="D383" s="6">
        <f>IF(ISNUMBER(VLOOKUP(AR383,'Lookup tables'!$I$2:$J$15,2,FALSE)),VLOOKUP(AR383,'Lookup tables'!$I$2:$J$15,2,FALSE),0)</f>
        <v>0</v>
      </c>
      <c r="E383" s="4"/>
      <c r="F383" s="7">
        <f t="shared" si="126"/>
        <v>0</v>
      </c>
      <c r="G383" s="87" t="str">
        <f t="shared" si="123"/>
        <v/>
      </c>
      <c r="H383" s="2"/>
      <c r="I383" s="2"/>
      <c r="J383" s="2"/>
      <c r="K383" s="2"/>
      <c r="M383" s="36">
        <f t="shared" si="127"/>
        <v>0</v>
      </c>
      <c r="N383" s="36">
        <f t="shared" si="128"/>
        <v>0</v>
      </c>
      <c r="O383" s="36">
        <f t="shared" si="129"/>
        <v>0</v>
      </c>
      <c r="P383" s="36">
        <f t="shared" si="130"/>
        <v>0</v>
      </c>
      <c r="Q383" s="36">
        <f t="shared" si="131"/>
        <v>0</v>
      </c>
      <c r="R383" s="45">
        <f t="shared" si="132"/>
        <v>0</v>
      </c>
      <c r="S383" s="83" t="str">
        <f t="shared" si="125"/>
        <v>BLANK</v>
      </c>
      <c r="T383" s="46">
        <f t="shared" si="112"/>
        <v>0</v>
      </c>
      <c r="U383" s="31">
        <f t="shared" si="133"/>
        <v>659</v>
      </c>
      <c r="V383" s="31">
        <f>IF(T383=0,0,IF(U383=1,1,IF(COUNTIF($T$65:T382,T383)=0,1,0)))</f>
        <v>0</v>
      </c>
      <c r="W383" s="31">
        <f>IF(T383=0,0,SUM($V$65:V383))</f>
        <v>0</v>
      </c>
      <c r="X383" s="31" t="str">
        <f t="shared" si="113"/>
        <v>-</v>
      </c>
      <c r="Y383" s="47"/>
      <c r="Z383" s="29">
        <v>311</v>
      </c>
      <c r="AA383" s="31" t="str">
        <f t="shared" si="134"/>
        <v/>
      </c>
      <c r="AB383" s="31" t="str">
        <f t="shared" si="135"/>
        <v/>
      </c>
      <c r="AC383" s="31" t="str">
        <f t="shared" si="136"/>
        <v/>
      </c>
      <c r="AD383" s="30">
        <f t="shared" si="137"/>
        <v>0</v>
      </c>
      <c r="AR383" s="1">
        <f>IF($C383='Lookup tables'!$G$13,'Lookup tables'!$I$13,IF($C383='Lookup tables'!$G$14,'Lookup tables'!$I$14,$C383))</f>
        <v>0</v>
      </c>
    </row>
    <row r="384" spans="1:44" x14ac:dyDescent="0.25">
      <c r="A384" s="3"/>
      <c r="B384" s="4"/>
      <c r="C384" s="77"/>
      <c r="D384" s="6">
        <f>IF(ISNUMBER(VLOOKUP(AR384,'Lookup tables'!$I$2:$J$15,2,FALSE)),VLOOKUP(AR384,'Lookup tables'!$I$2:$J$15,2,FALSE),0)</f>
        <v>0</v>
      </c>
      <c r="E384" s="4"/>
      <c r="F384" s="7">
        <f t="shared" si="126"/>
        <v>0</v>
      </c>
      <c r="G384" s="87" t="str">
        <f t="shared" si="123"/>
        <v/>
      </c>
      <c r="H384" s="2"/>
      <c r="I384" s="2"/>
      <c r="J384" s="2"/>
      <c r="K384" s="2"/>
      <c r="M384" s="36">
        <f t="shared" si="127"/>
        <v>0</v>
      </c>
      <c r="N384" s="36">
        <f t="shared" si="128"/>
        <v>0</v>
      </c>
      <c r="O384" s="36">
        <f t="shared" si="129"/>
        <v>0</v>
      </c>
      <c r="P384" s="36">
        <f t="shared" si="130"/>
        <v>0</v>
      </c>
      <c r="Q384" s="36">
        <f t="shared" si="131"/>
        <v>0</v>
      </c>
      <c r="R384" s="45">
        <f t="shared" si="132"/>
        <v>0</v>
      </c>
      <c r="S384" s="83" t="str">
        <f t="shared" si="125"/>
        <v>BLANK</v>
      </c>
      <c r="T384" s="46">
        <f t="shared" si="112"/>
        <v>0</v>
      </c>
      <c r="U384" s="31">
        <f t="shared" si="133"/>
        <v>659</v>
      </c>
      <c r="V384" s="31">
        <f>IF(T384=0,0,IF(U384=1,1,IF(COUNTIF($T$65:T383,T384)=0,1,0)))</f>
        <v>0</v>
      </c>
      <c r="W384" s="31">
        <f>IF(T384=0,0,SUM($V$65:V384))</f>
        <v>0</v>
      </c>
      <c r="X384" s="31" t="str">
        <f t="shared" si="113"/>
        <v>-</v>
      </c>
      <c r="Y384" s="47"/>
      <c r="Z384" s="29">
        <v>312</v>
      </c>
      <c r="AA384" s="31" t="str">
        <f t="shared" si="134"/>
        <v/>
      </c>
      <c r="AB384" s="31" t="str">
        <f t="shared" si="135"/>
        <v/>
      </c>
      <c r="AC384" s="31" t="str">
        <f t="shared" si="136"/>
        <v/>
      </c>
      <c r="AD384" s="30">
        <f t="shared" si="137"/>
        <v>0</v>
      </c>
      <c r="AR384" s="1">
        <f>IF($C384='Lookup tables'!$G$13,'Lookup tables'!$I$13,IF($C384='Lookup tables'!$G$14,'Lookup tables'!$I$14,$C384))</f>
        <v>0</v>
      </c>
    </row>
    <row r="385" spans="1:30" x14ac:dyDescent="0.25">
      <c r="A385" s="19"/>
      <c r="B385" s="2"/>
      <c r="C385" s="2"/>
      <c r="D385" s="2"/>
      <c r="E385" s="2"/>
      <c r="F385" s="2"/>
      <c r="G385" s="87"/>
      <c r="H385" s="2"/>
      <c r="I385" s="2"/>
      <c r="J385" s="2"/>
      <c r="K385" s="2"/>
      <c r="T385" s="46">
        <f t="shared" si="112"/>
        <v>0</v>
      </c>
      <c r="U385" s="31">
        <f t="shared" si="133"/>
        <v>659</v>
      </c>
      <c r="V385" s="31">
        <f>IF(T385=0,0,IF(U385=1,1,IF(COUNTIF($T$65:T384,T385)=0,1,0)))</f>
        <v>0</v>
      </c>
      <c r="W385" s="31">
        <f>IF(T385=0,0,SUM($V$65:V385))</f>
        <v>0</v>
      </c>
      <c r="X385" s="31" t="str">
        <f t="shared" si="113"/>
        <v>-</v>
      </c>
      <c r="Y385" s="47"/>
      <c r="Z385" s="29">
        <v>313</v>
      </c>
      <c r="AA385" s="31" t="str">
        <f t="shared" si="134"/>
        <v/>
      </c>
      <c r="AB385" s="31" t="str">
        <f t="shared" si="135"/>
        <v/>
      </c>
      <c r="AC385" s="31" t="str">
        <f t="shared" si="136"/>
        <v/>
      </c>
      <c r="AD385" s="30">
        <f t="shared" si="137"/>
        <v>0</v>
      </c>
    </row>
    <row r="386" spans="1:30" ht="15.75" thickBot="1" x14ac:dyDescent="0.3">
      <c r="A386" s="25"/>
      <c r="B386" s="26"/>
      <c r="C386" s="26"/>
      <c r="D386" s="26"/>
      <c r="E386" s="26"/>
      <c r="F386" s="26"/>
      <c r="G386" s="89"/>
      <c r="H386" s="2"/>
      <c r="I386" s="2"/>
      <c r="J386" s="2"/>
      <c r="K386" s="2"/>
      <c r="T386" s="46">
        <f t="shared" si="112"/>
        <v>0</v>
      </c>
      <c r="U386" s="31">
        <f t="shared" si="133"/>
        <v>659</v>
      </c>
      <c r="V386" s="31">
        <f>IF(T386=0,0,IF(U386=1,1,IF(COUNTIF($T$65:T385,T386)=0,1,0)))</f>
        <v>0</v>
      </c>
      <c r="W386" s="31">
        <f>IF(T386=0,0,SUM($V$65:V386))</f>
        <v>0</v>
      </c>
      <c r="X386" s="31" t="str">
        <f t="shared" si="113"/>
        <v>-</v>
      </c>
      <c r="Y386" s="47"/>
      <c r="Z386" s="29">
        <v>314</v>
      </c>
      <c r="AA386" s="31" t="str">
        <f t="shared" si="134"/>
        <v/>
      </c>
      <c r="AB386" s="31" t="str">
        <f t="shared" si="135"/>
        <v/>
      </c>
      <c r="AC386" s="31" t="str">
        <f t="shared" si="136"/>
        <v/>
      </c>
      <c r="AD386" s="30">
        <f t="shared" si="137"/>
        <v>0</v>
      </c>
    </row>
    <row r="387" spans="1:30" ht="15.75" thickBot="1" x14ac:dyDescent="0.3">
      <c r="T387" s="46">
        <f t="shared" si="112"/>
        <v>0</v>
      </c>
      <c r="U387" s="31">
        <f t="shared" si="133"/>
        <v>659</v>
      </c>
      <c r="V387" s="31">
        <f>IF(T387=0,0,IF(U387=1,1,IF(COUNTIF($T$65:T386,T387)=0,1,0)))</f>
        <v>0</v>
      </c>
      <c r="W387" s="31">
        <f>IF(T387=0,0,SUM($V$65:V387))</f>
        <v>0</v>
      </c>
      <c r="X387" s="31" t="str">
        <f t="shared" si="113"/>
        <v>-</v>
      </c>
      <c r="Y387" s="47"/>
      <c r="Z387" s="29">
        <v>315</v>
      </c>
      <c r="AA387" s="31" t="str">
        <f t="shared" si="134"/>
        <v/>
      </c>
      <c r="AB387" s="31" t="str">
        <f t="shared" si="135"/>
        <v/>
      </c>
      <c r="AC387" s="31" t="str">
        <f t="shared" si="136"/>
        <v/>
      </c>
      <c r="AD387" s="30">
        <f t="shared" si="137"/>
        <v>0</v>
      </c>
    </row>
    <row r="388" spans="1:30" ht="18.75" x14ac:dyDescent="0.3">
      <c r="A388" s="13" t="s">
        <v>54</v>
      </c>
      <c r="B388" s="14"/>
      <c r="C388" s="14"/>
      <c r="D388" s="15"/>
      <c r="E388" s="15"/>
      <c r="F388" s="15"/>
      <c r="G388" s="86"/>
      <c r="H388" s="2"/>
      <c r="I388" s="2"/>
      <c r="J388" s="2"/>
      <c r="K388" s="2"/>
      <c r="T388" s="46">
        <f t="shared" si="112"/>
        <v>0</v>
      </c>
      <c r="U388" s="31">
        <f t="shared" si="133"/>
        <v>659</v>
      </c>
      <c r="V388" s="31">
        <f>IF(T388=0,0,IF(U388=1,1,IF(COUNTIF($T$65:T387,T388)=0,1,0)))</f>
        <v>0</v>
      </c>
      <c r="W388" s="31">
        <f>IF(T388=0,0,SUM($V$65:V388))</f>
        <v>0</v>
      </c>
      <c r="X388" s="31" t="str">
        <f t="shared" si="113"/>
        <v>-</v>
      </c>
      <c r="Y388" s="47"/>
      <c r="Z388" s="29">
        <v>316</v>
      </c>
      <c r="AA388" s="31" t="str">
        <f t="shared" si="134"/>
        <v/>
      </c>
      <c r="AB388" s="31" t="str">
        <f t="shared" si="135"/>
        <v/>
      </c>
      <c r="AC388" s="31" t="str">
        <f t="shared" si="136"/>
        <v/>
      </c>
      <c r="AD388" s="30">
        <f t="shared" si="137"/>
        <v>0</v>
      </c>
    </row>
    <row r="389" spans="1:30" ht="18.75" x14ac:dyDescent="0.3">
      <c r="A389" s="16" t="s">
        <v>12</v>
      </c>
      <c r="B389" s="12"/>
      <c r="C389" s="12"/>
      <c r="D389" s="2"/>
      <c r="E389" s="2"/>
      <c r="F389" s="2"/>
      <c r="G389" s="87"/>
      <c r="H389" s="2"/>
      <c r="I389" s="2"/>
      <c r="J389" s="2"/>
      <c r="K389" s="2"/>
      <c r="T389" s="46">
        <f t="shared" si="112"/>
        <v>0</v>
      </c>
      <c r="U389" s="31">
        <f t="shared" si="133"/>
        <v>659</v>
      </c>
      <c r="V389" s="31">
        <f>IF(T389=0,0,IF(U389=1,1,IF(COUNTIF($T$65:T388,T389)=0,1,0)))</f>
        <v>0</v>
      </c>
      <c r="W389" s="31">
        <f>IF(T389=0,0,SUM($V$65:V389))</f>
        <v>0</v>
      </c>
      <c r="X389" s="31" t="str">
        <f t="shared" si="113"/>
        <v>-</v>
      </c>
      <c r="Y389" s="47"/>
      <c r="Z389" s="29">
        <v>317</v>
      </c>
      <c r="AA389" s="31" t="str">
        <f t="shared" si="134"/>
        <v/>
      </c>
      <c r="AB389" s="31" t="str">
        <f t="shared" si="135"/>
        <v/>
      </c>
      <c r="AC389" s="31" t="str">
        <f t="shared" si="136"/>
        <v/>
      </c>
      <c r="AD389" s="30">
        <f t="shared" si="137"/>
        <v>0</v>
      </c>
    </row>
    <row r="390" spans="1:30" x14ac:dyDescent="0.25">
      <c r="A390" s="17" t="s">
        <v>13</v>
      </c>
      <c r="B390" s="132"/>
      <c r="C390" s="133"/>
      <c r="D390" s="2"/>
      <c r="E390" s="2"/>
      <c r="F390" s="2"/>
      <c r="G390" s="87"/>
      <c r="H390" s="2"/>
      <c r="I390" s="2"/>
      <c r="J390" s="2"/>
      <c r="K390" s="2"/>
      <c r="T390" s="46">
        <f t="shared" si="112"/>
        <v>0</v>
      </c>
      <c r="U390" s="31">
        <f t="shared" si="133"/>
        <v>659</v>
      </c>
      <c r="V390" s="31">
        <f>IF(T390=0,0,IF(U390=1,1,IF(COUNTIF($T$65:T389,T390)=0,1,0)))</f>
        <v>0</v>
      </c>
      <c r="W390" s="31">
        <f>IF(T390=0,0,SUM($V$65:V390))</f>
        <v>0</v>
      </c>
      <c r="X390" s="31" t="str">
        <f t="shared" si="113"/>
        <v>-</v>
      </c>
      <c r="Y390" s="47"/>
      <c r="Z390" s="29">
        <v>318</v>
      </c>
      <c r="AA390" s="31" t="str">
        <f t="shared" si="134"/>
        <v/>
      </c>
      <c r="AB390" s="31" t="str">
        <f t="shared" si="135"/>
        <v/>
      </c>
      <c r="AC390" s="31" t="str">
        <f t="shared" si="136"/>
        <v/>
      </c>
      <c r="AD390" s="30">
        <f t="shared" si="137"/>
        <v>0</v>
      </c>
    </row>
    <row r="391" spans="1:30" x14ac:dyDescent="0.25">
      <c r="A391" s="17" t="s">
        <v>14</v>
      </c>
      <c r="B391" s="132"/>
      <c r="C391" s="133"/>
      <c r="D391" s="2"/>
      <c r="E391" s="2"/>
      <c r="F391" s="2"/>
      <c r="G391" s="87"/>
      <c r="H391" s="2"/>
      <c r="I391" s="2"/>
      <c r="J391" s="2"/>
      <c r="K391" s="2"/>
      <c r="T391" s="46">
        <f t="shared" si="112"/>
        <v>0</v>
      </c>
      <c r="U391" s="31">
        <f t="shared" si="133"/>
        <v>659</v>
      </c>
      <c r="V391" s="31">
        <f>IF(T391=0,0,IF(U391=1,1,IF(COUNTIF($T$65:T390,T391)=0,1,0)))</f>
        <v>0</v>
      </c>
      <c r="W391" s="31">
        <f>IF(T391=0,0,SUM($V$65:V391))</f>
        <v>0</v>
      </c>
      <c r="X391" s="31" t="str">
        <f t="shared" si="113"/>
        <v>-</v>
      </c>
      <c r="Y391" s="47"/>
      <c r="Z391" s="29">
        <v>319</v>
      </c>
      <c r="AA391" s="31" t="str">
        <f t="shared" si="134"/>
        <v/>
      </c>
      <c r="AB391" s="31" t="str">
        <f t="shared" si="135"/>
        <v/>
      </c>
      <c r="AC391" s="31" t="str">
        <f t="shared" si="136"/>
        <v/>
      </c>
      <c r="AD391" s="30">
        <f t="shared" si="137"/>
        <v>0</v>
      </c>
    </row>
    <row r="392" spans="1:30" ht="30" x14ac:dyDescent="0.25">
      <c r="A392" s="18" t="s">
        <v>15</v>
      </c>
      <c r="B392" s="132"/>
      <c r="C392" s="133"/>
      <c r="D392" s="2"/>
      <c r="E392" s="2"/>
      <c r="F392" s="2"/>
      <c r="G392" s="87"/>
      <c r="H392" s="2"/>
      <c r="I392" s="2"/>
      <c r="J392" s="2"/>
      <c r="K392" s="2"/>
      <c r="T392" s="46">
        <f t="shared" si="112"/>
        <v>0</v>
      </c>
      <c r="U392" s="31">
        <f t="shared" si="133"/>
        <v>659</v>
      </c>
      <c r="V392" s="31">
        <f>IF(T392=0,0,IF(U392=1,1,IF(COUNTIF($T$65:T391,T392)=0,1,0)))</f>
        <v>0</v>
      </c>
      <c r="W392" s="31">
        <f>IF(T392=0,0,SUM($V$65:V392))</f>
        <v>0</v>
      </c>
      <c r="X392" s="31" t="str">
        <f t="shared" si="113"/>
        <v>-</v>
      </c>
      <c r="Y392" s="47"/>
      <c r="Z392" s="29">
        <v>320</v>
      </c>
      <c r="AA392" s="31" t="str">
        <f t="shared" si="134"/>
        <v/>
      </c>
      <c r="AB392" s="31" t="str">
        <f t="shared" si="135"/>
        <v/>
      </c>
      <c r="AC392" s="31" t="str">
        <f t="shared" si="136"/>
        <v/>
      </c>
      <c r="AD392" s="30">
        <f t="shared" si="137"/>
        <v>0</v>
      </c>
    </row>
    <row r="393" spans="1:30" x14ac:dyDescent="0.25">
      <c r="A393" s="19"/>
      <c r="B393" s="2"/>
      <c r="C393" s="2"/>
      <c r="D393" s="2"/>
      <c r="E393" s="2"/>
      <c r="F393" s="2"/>
      <c r="G393" s="87"/>
      <c r="H393" s="2"/>
      <c r="I393" s="2"/>
      <c r="J393" s="2"/>
      <c r="K393" s="2"/>
      <c r="T393" s="46">
        <f t="shared" si="112"/>
        <v>0</v>
      </c>
      <c r="U393" s="31">
        <f t="shared" si="133"/>
        <v>659</v>
      </c>
      <c r="V393" s="31">
        <f>IF(T393=0,0,IF(U393=1,1,IF(COUNTIF($T$65:T392,T393)=0,1,0)))</f>
        <v>0</v>
      </c>
      <c r="W393" s="31">
        <f>IF(T393=0,0,SUM($V$65:V393))</f>
        <v>0</v>
      </c>
      <c r="X393" s="31" t="str">
        <f t="shared" si="113"/>
        <v>-</v>
      </c>
      <c r="Y393" s="47"/>
      <c r="Z393" s="29">
        <v>321</v>
      </c>
      <c r="AA393" s="31" t="str">
        <f t="shared" si="134"/>
        <v/>
      </c>
      <c r="AB393" s="31" t="str">
        <f t="shared" si="135"/>
        <v/>
      </c>
      <c r="AC393" s="31" t="str">
        <f t="shared" si="136"/>
        <v/>
      </c>
      <c r="AD393" s="30">
        <f t="shared" si="137"/>
        <v>0</v>
      </c>
    </row>
    <row r="394" spans="1:30" x14ac:dyDescent="0.25">
      <c r="A394" s="19"/>
      <c r="B394" s="2"/>
      <c r="C394" s="2"/>
      <c r="D394" s="2"/>
      <c r="E394" s="2"/>
      <c r="F394" s="2"/>
      <c r="G394" s="87"/>
      <c r="H394" s="2"/>
      <c r="I394" s="2"/>
      <c r="J394" s="2"/>
      <c r="K394" s="2"/>
      <c r="T394" s="46">
        <f t="shared" ref="T394:T459" si="138">IF(ISBLANK(M394),0,M394)</f>
        <v>0</v>
      </c>
      <c r="U394" s="31">
        <f t="shared" si="133"/>
        <v>659</v>
      </c>
      <c r="V394" s="31">
        <f>IF(T394=0,0,IF(U394=1,1,IF(COUNTIF($T$65:T393,T394)=0,1,0)))</f>
        <v>0</v>
      </c>
      <c r="W394" s="31">
        <f>IF(T394=0,0,SUM($V$65:V394))</f>
        <v>0</v>
      </c>
      <c r="X394" s="31" t="str">
        <f t="shared" ref="X394:X459" si="139">IF(ISNA(IF(V394=1,T394,"-")),"-",IF(V394=1,T394,"-"))</f>
        <v>-</v>
      </c>
      <c r="Y394" s="47"/>
      <c r="Z394" s="29">
        <v>322</v>
      </c>
      <c r="AA394" s="31" t="str">
        <f t="shared" si="134"/>
        <v/>
      </c>
      <c r="AB394" s="31" t="str">
        <f t="shared" si="135"/>
        <v/>
      </c>
      <c r="AC394" s="31" t="str">
        <f t="shared" si="136"/>
        <v/>
      </c>
      <c r="AD394" s="30">
        <f t="shared" si="137"/>
        <v>0</v>
      </c>
    </row>
    <row r="395" spans="1:30" ht="18.75" customHeight="1" x14ac:dyDescent="0.3">
      <c r="A395" s="134" t="s">
        <v>16</v>
      </c>
      <c r="B395" s="135"/>
      <c r="C395" s="135"/>
      <c r="D395" s="2"/>
      <c r="E395" s="2"/>
      <c r="F395" s="2"/>
      <c r="G395" s="87"/>
      <c r="H395" s="2"/>
      <c r="I395" s="2"/>
      <c r="J395" s="2"/>
      <c r="K395" s="2"/>
      <c r="T395" s="46">
        <f t="shared" si="138"/>
        <v>0</v>
      </c>
      <c r="U395" s="31">
        <f t="shared" si="133"/>
        <v>659</v>
      </c>
      <c r="V395" s="31">
        <f>IF(T395=0,0,IF(U395=1,1,IF(COUNTIF($T$65:T394,T395)=0,1,0)))</f>
        <v>0</v>
      </c>
      <c r="W395" s="31">
        <f>IF(T395=0,0,SUM($V$65:V395))</f>
        <v>0</v>
      </c>
      <c r="X395" s="31" t="str">
        <f t="shared" si="139"/>
        <v>-</v>
      </c>
      <c r="Y395" s="47"/>
      <c r="Z395" s="29">
        <v>323</v>
      </c>
      <c r="AA395" s="31" t="str">
        <f t="shared" si="134"/>
        <v/>
      </c>
      <c r="AB395" s="31" t="str">
        <f t="shared" si="135"/>
        <v/>
      </c>
      <c r="AC395" s="31" t="str">
        <f t="shared" si="136"/>
        <v/>
      </c>
      <c r="AD395" s="30">
        <f t="shared" si="137"/>
        <v>0</v>
      </c>
    </row>
    <row r="396" spans="1:30" ht="18.75" x14ac:dyDescent="0.3">
      <c r="A396" s="142" t="s">
        <v>17</v>
      </c>
      <c r="B396" s="143"/>
      <c r="C396" s="99"/>
      <c r="D396" s="2"/>
      <c r="E396" s="2"/>
      <c r="F396" s="2"/>
      <c r="G396" s="87"/>
      <c r="H396" s="2"/>
      <c r="I396" s="2"/>
      <c r="J396" s="2"/>
      <c r="K396" s="2"/>
      <c r="T396" s="46">
        <f t="shared" si="138"/>
        <v>0</v>
      </c>
      <c r="U396" s="31">
        <f t="shared" si="133"/>
        <v>659</v>
      </c>
      <c r="V396" s="31">
        <f>IF(T396=0,0,IF(U396=1,1,IF(COUNTIF($T$65:T395,T396)=0,1,0)))</f>
        <v>0</v>
      </c>
      <c r="W396" s="31">
        <f>IF(T396=0,0,SUM($V$65:V396))</f>
        <v>0</v>
      </c>
      <c r="X396" s="31" t="str">
        <f t="shared" si="139"/>
        <v>-</v>
      </c>
      <c r="Y396" s="47"/>
      <c r="Z396" s="29">
        <v>324</v>
      </c>
      <c r="AA396" s="31" t="str">
        <f t="shared" si="134"/>
        <v/>
      </c>
      <c r="AB396" s="31" t="str">
        <f t="shared" si="135"/>
        <v/>
      </c>
      <c r="AC396" s="31" t="str">
        <f t="shared" si="136"/>
        <v/>
      </c>
      <c r="AD396" s="30">
        <f t="shared" si="137"/>
        <v>0</v>
      </c>
    </row>
    <row r="397" spans="1:30" ht="33" x14ac:dyDescent="0.25">
      <c r="A397" s="17" t="s">
        <v>18</v>
      </c>
      <c r="B397" s="10" t="s">
        <v>19</v>
      </c>
      <c r="C397" s="2"/>
      <c r="D397" s="2"/>
      <c r="E397" s="2"/>
      <c r="F397" s="2"/>
      <c r="G397" s="87"/>
      <c r="H397" s="2"/>
      <c r="I397" s="2"/>
      <c r="J397" s="2"/>
      <c r="K397" s="2"/>
      <c r="T397" s="46">
        <f t="shared" si="138"/>
        <v>0</v>
      </c>
      <c r="U397" s="31">
        <f t="shared" si="133"/>
        <v>659</v>
      </c>
      <c r="V397" s="31">
        <f>IF(T397=0,0,IF(U397=1,1,IF(COUNTIF($T$65:T396,T397)=0,1,0)))</f>
        <v>0</v>
      </c>
      <c r="W397" s="31">
        <f>IF(T397=0,0,SUM($V$65:V397))</f>
        <v>0</v>
      </c>
      <c r="X397" s="31" t="str">
        <f t="shared" si="139"/>
        <v>-</v>
      </c>
      <c r="Y397" s="47"/>
      <c r="Z397" s="29">
        <v>325</v>
      </c>
      <c r="AA397" s="31" t="str">
        <f t="shared" si="134"/>
        <v/>
      </c>
      <c r="AB397" s="31" t="str">
        <f t="shared" si="135"/>
        <v/>
      </c>
      <c r="AC397" s="31" t="str">
        <f t="shared" si="136"/>
        <v/>
      </c>
      <c r="AD397" s="30">
        <f t="shared" si="137"/>
        <v>0</v>
      </c>
    </row>
    <row r="398" spans="1:30" ht="15.75" x14ac:dyDescent="0.25">
      <c r="A398" s="20" t="s">
        <v>20</v>
      </c>
      <c r="B398" s="28" cm="1">
        <f t="array" ref="B398">SUM(IF($C$416:$C$459=A398,$F$416:$F$459))</f>
        <v>0</v>
      </c>
      <c r="C398" s="21"/>
      <c r="D398" s="2"/>
      <c r="E398" s="21"/>
      <c r="F398" s="2"/>
      <c r="G398" s="87"/>
      <c r="H398" s="2"/>
      <c r="I398" s="2"/>
      <c r="J398" s="2"/>
      <c r="K398" s="2"/>
      <c r="T398" s="46">
        <f t="shared" si="138"/>
        <v>0</v>
      </c>
      <c r="U398" s="31">
        <f t="shared" si="133"/>
        <v>659</v>
      </c>
      <c r="V398" s="31">
        <f>IF(T398=0,0,IF(U398=1,1,IF(COUNTIF($T$65:T397,T398)=0,1,0)))</f>
        <v>0</v>
      </c>
      <c r="W398" s="31">
        <f>IF(T398=0,0,SUM($V$65:V398))</f>
        <v>0</v>
      </c>
      <c r="X398" s="31" t="str">
        <f t="shared" si="139"/>
        <v>-</v>
      </c>
      <c r="Y398" s="47"/>
      <c r="Z398" s="29">
        <v>326</v>
      </c>
      <c r="AA398" s="31" t="str">
        <f t="shared" si="134"/>
        <v/>
      </c>
      <c r="AB398" s="31" t="str">
        <f t="shared" si="135"/>
        <v/>
      </c>
      <c r="AC398" s="31" t="str">
        <f t="shared" si="136"/>
        <v/>
      </c>
      <c r="AD398" s="30">
        <f t="shared" si="137"/>
        <v>0</v>
      </c>
    </row>
    <row r="399" spans="1:30" ht="31.5" x14ac:dyDescent="0.25">
      <c r="A399" s="22" t="s">
        <v>60</v>
      </c>
      <c r="B399" s="28" cm="1">
        <f t="array" ref="B399">SUM(IF($C$416:$C$459=A399,$F$416:$F$459))</f>
        <v>0</v>
      </c>
      <c r="C399" s="2"/>
      <c r="D399" s="2"/>
      <c r="E399" s="2"/>
      <c r="F399" s="2"/>
      <c r="G399" s="87"/>
      <c r="H399" s="2"/>
      <c r="I399" s="2"/>
      <c r="J399" s="2"/>
      <c r="K399" s="2"/>
      <c r="T399" s="46">
        <f t="shared" si="138"/>
        <v>0</v>
      </c>
      <c r="U399" s="31">
        <f t="shared" ref="U399:U405" si="140">COUNTIF($T$65:$T$759,T399)</f>
        <v>659</v>
      </c>
      <c r="V399" s="31">
        <f>IF(T399=0,0,IF(U399=1,1,IF(COUNTIF($T$65:T398,T399)=0,1,0)))</f>
        <v>0</v>
      </c>
      <c r="W399" s="31">
        <f>IF(T399=0,0,SUM($V$65:V399))</f>
        <v>0</v>
      </c>
      <c r="X399" s="31" t="str">
        <f t="shared" si="139"/>
        <v>-</v>
      </c>
      <c r="Y399" s="47"/>
      <c r="Z399" s="29">
        <v>327</v>
      </c>
      <c r="AA399" s="31" t="str">
        <f t="shared" ref="AA399:AA405" si="141">IF(ISNA(VLOOKUP(Z399,$W$65:$X$759,2,0)),"",VLOOKUP(Z399,$W$65:$X$759,2,0))</f>
        <v/>
      </c>
      <c r="AB399" s="31" t="str">
        <f t="shared" ref="AB399:AB405" si="142">IF(ISNA(INDEX($N$65:$N$759,MATCH(AA399,$M$65:$M$759,0))),"",INDEX($N$65:$N$759,MATCH(AA399,$M$65:$M$759,0)))</f>
        <v/>
      </c>
      <c r="AC399" s="31" t="str">
        <f t="shared" ref="AC399:AC405" si="143">IF(ISNA(INDEX($O$65:$O$759,MATCH(AA399,$M$65:$M$759,0))),"",INDEX($O$65:$O$759,MATCH(AA399,$M$65:$M$759,0)))</f>
        <v/>
      </c>
      <c r="AD399" s="30">
        <f t="shared" ref="AD399:AD405" si="144">SUMIF($M$65:$M$759,AA399,$R$65:$R$759)</f>
        <v>0</v>
      </c>
    </row>
    <row r="400" spans="1:30" ht="31.5" x14ac:dyDescent="0.25">
      <c r="A400" s="22" t="s">
        <v>21</v>
      </c>
      <c r="B400" s="28" cm="1">
        <f t="array" ref="B400">SUM(IF($C$416:$C$459=A400,$F$416:$F$459))</f>
        <v>0</v>
      </c>
      <c r="C400" s="2"/>
      <c r="D400" s="2"/>
      <c r="E400" s="2"/>
      <c r="F400" s="2"/>
      <c r="G400" s="87"/>
      <c r="H400" s="2"/>
      <c r="I400" s="2"/>
      <c r="J400" s="2"/>
      <c r="K400" s="2"/>
      <c r="T400" s="46">
        <f t="shared" si="138"/>
        <v>0</v>
      </c>
      <c r="U400" s="31">
        <f t="shared" si="140"/>
        <v>659</v>
      </c>
      <c r="V400" s="31">
        <f>IF(T400=0,0,IF(U400=1,1,IF(COUNTIF($T$65:T399,T400)=0,1,0)))</f>
        <v>0</v>
      </c>
      <c r="W400" s="31">
        <f>IF(T400=0,0,SUM($V$65:V400))</f>
        <v>0</v>
      </c>
      <c r="X400" s="31" t="str">
        <f t="shared" si="139"/>
        <v>-</v>
      </c>
      <c r="Y400" s="47"/>
      <c r="Z400" s="29">
        <v>328</v>
      </c>
      <c r="AA400" s="31" t="str">
        <f t="shared" si="141"/>
        <v/>
      </c>
      <c r="AB400" s="31" t="str">
        <f t="shared" si="142"/>
        <v/>
      </c>
      <c r="AC400" s="31" t="str">
        <f t="shared" si="143"/>
        <v/>
      </c>
      <c r="AD400" s="30">
        <f t="shared" si="144"/>
        <v>0</v>
      </c>
    </row>
    <row r="401" spans="1:30" ht="31.5" x14ac:dyDescent="0.25">
      <c r="A401" s="22" t="s">
        <v>135</v>
      </c>
      <c r="B401" s="28" cm="1">
        <f t="array" ref="B401">SUM(IF($C$416:$C$459=A401,$F$416:$F$459))</f>
        <v>0</v>
      </c>
      <c r="C401" s="2"/>
      <c r="D401" s="2"/>
      <c r="E401" s="2"/>
      <c r="F401" s="2"/>
      <c r="G401" s="87"/>
      <c r="H401" s="2"/>
      <c r="I401" s="2"/>
      <c r="J401" s="2"/>
      <c r="K401" s="2"/>
      <c r="T401" s="46">
        <f t="shared" si="138"/>
        <v>0</v>
      </c>
      <c r="U401" s="31">
        <f t="shared" si="140"/>
        <v>659</v>
      </c>
      <c r="V401" s="31">
        <f>IF(T401=0,0,IF(U401=1,1,IF(COUNTIF($T$65:T400,T401)=0,1,0)))</f>
        <v>0</v>
      </c>
      <c r="W401" s="31">
        <f>IF(T401=0,0,SUM($V$65:V401))</f>
        <v>0</v>
      </c>
      <c r="X401" s="31" t="str">
        <f t="shared" si="139"/>
        <v>-</v>
      </c>
      <c r="Y401" s="47"/>
      <c r="Z401" s="29">
        <v>329</v>
      </c>
      <c r="AA401" s="31" t="str">
        <f t="shared" si="141"/>
        <v/>
      </c>
      <c r="AB401" s="31" t="str">
        <f t="shared" si="142"/>
        <v/>
      </c>
      <c r="AC401" s="31" t="str">
        <f t="shared" si="143"/>
        <v/>
      </c>
      <c r="AD401" s="30">
        <f t="shared" si="144"/>
        <v>0</v>
      </c>
    </row>
    <row r="402" spans="1:30" ht="31.5" x14ac:dyDescent="0.25">
      <c r="A402" s="22" t="s">
        <v>22</v>
      </c>
      <c r="B402" s="28" cm="1">
        <f t="array" ref="B402">SUM(IF($C$416:$C$459=A402,$F$416:$F$459))</f>
        <v>0</v>
      </c>
      <c r="C402" s="2"/>
      <c r="D402" s="2"/>
      <c r="E402" s="2"/>
      <c r="F402" s="2"/>
      <c r="G402" s="87"/>
      <c r="H402" s="2"/>
      <c r="I402" s="2"/>
      <c r="J402" s="2"/>
      <c r="K402" s="2"/>
      <c r="T402" s="46">
        <f t="shared" si="138"/>
        <v>0</v>
      </c>
      <c r="U402" s="31">
        <f t="shared" si="140"/>
        <v>659</v>
      </c>
      <c r="V402" s="31">
        <f>IF(T402=0,0,IF(U402=1,1,IF(COUNTIF($T$65:T401,T402)=0,1,0)))</f>
        <v>0</v>
      </c>
      <c r="W402" s="31">
        <f>IF(T402=0,0,SUM($V$65:V402))</f>
        <v>0</v>
      </c>
      <c r="X402" s="31" t="str">
        <f t="shared" si="139"/>
        <v>-</v>
      </c>
      <c r="Y402" s="47"/>
      <c r="Z402" s="29">
        <v>330</v>
      </c>
      <c r="AA402" s="31" t="str">
        <f t="shared" si="141"/>
        <v/>
      </c>
      <c r="AB402" s="31" t="str">
        <f t="shared" si="142"/>
        <v/>
      </c>
      <c r="AC402" s="31" t="str">
        <f t="shared" si="143"/>
        <v/>
      </c>
      <c r="AD402" s="30">
        <f t="shared" si="144"/>
        <v>0</v>
      </c>
    </row>
    <row r="403" spans="1:30" ht="31.5" x14ac:dyDescent="0.25">
      <c r="A403" s="22" t="s">
        <v>23</v>
      </c>
      <c r="B403" s="28" cm="1">
        <f t="array" ref="B403">SUM(IF($C$416:$C$459=A403,$F$416:$F$459))</f>
        <v>0</v>
      </c>
      <c r="C403" s="2"/>
      <c r="D403" s="2"/>
      <c r="E403" s="2"/>
      <c r="F403" s="2"/>
      <c r="G403" s="87"/>
      <c r="H403" s="2"/>
      <c r="I403" s="2"/>
      <c r="J403" s="2"/>
      <c r="K403" s="2"/>
      <c r="T403" s="46">
        <f t="shared" si="138"/>
        <v>0</v>
      </c>
      <c r="U403" s="31">
        <f t="shared" si="140"/>
        <v>659</v>
      </c>
      <c r="V403" s="31">
        <f>IF(T403=0,0,IF(U403=1,1,IF(COUNTIF($T$65:T402,T403)=0,1,0)))</f>
        <v>0</v>
      </c>
      <c r="W403" s="31">
        <f>IF(T403=0,0,SUM($V$65:V403))</f>
        <v>0</v>
      </c>
      <c r="X403" s="31" t="str">
        <f t="shared" si="139"/>
        <v>-</v>
      </c>
      <c r="Y403" s="47"/>
      <c r="Z403" s="29">
        <v>331</v>
      </c>
      <c r="AA403" s="31" t="str">
        <f t="shared" si="141"/>
        <v/>
      </c>
      <c r="AB403" s="31" t="str">
        <f t="shared" si="142"/>
        <v/>
      </c>
      <c r="AC403" s="31" t="str">
        <f t="shared" si="143"/>
        <v/>
      </c>
      <c r="AD403" s="30">
        <f t="shared" si="144"/>
        <v>0</v>
      </c>
    </row>
    <row r="404" spans="1:30" ht="15.75" x14ac:dyDescent="0.25">
      <c r="A404" s="22" t="s">
        <v>24</v>
      </c>
      <c r="B404" s="28" cm="1">
        <f t="array" ref="B404">SUM(IF($C$416:$C$459=A404,$F$416:$F$459))</f>
        <v>0</v>
      </c>
      <c r="C404" s="2"/>
      <c r="D404" s="2"/>
      <c r="E404" s="2"/>
      <c r="F404" s="2"/>
      <c r="G404" s="87"/>
      <c r="H404" s="2"/>
      <c r="I404" s="2"/>
      <c r="J404" s="2"/>
      <c r="K404" s="2"/>
      <c r="T404" s="46">
        <f t="shared" si="138"/>
        <v>0</v>
      </c>
      <c r="U404" s="31">
        <f t="shared" si="140"/>
        <v>659</v>
      </c>
      <c r="V404" s="31">
        <f>IF(T404=0,0,IF(U404=1,1,IF(COUNTIF($T$65:T403,T404)=0,1,0)))</f>
        <v>0</v>
      </c>
      <c r="W404" s="31">
        <f>IF(T404=0,0,SUM($V$65:V404))</f>
        <v>0</v>
      </c>
      <c r="X404" s="31" t="str">
        <f t="shared" si="139"/>
        <v>-</v>
      </c>
      <c r="Y404" s="47"/>
      <c r="Z404" s="29">
        <v>332</v>
      </c>
      <c r="AA404" s="31" t="str">
        <f t="shared" si="141"/>
        <v/>
      </c>
      <c r="AB404" s="31" t="str">
        <f t="shared" si="142"/>
        <v/>
      </c>
      <c r="AC404" s="31" t="str">
        <f t="shared" si="143"/>
        <v/>
      </c>
      <c r="AD404" s="30">
        <f t="shared" si="144"/>
        <v>0</v>
      </c>
    </row>
    <row r="405" spans="1:30" ht="47.25" x14ac:dyDescent="0.25">
      <c r="A405" s="22" t="s">
        <v>25</v>
      </c>
      <c r="B405" s="28" cm="1">
        <f t="array" ref="B405">SUM(IF($C$416:$C$459=A405,$F$416:$F$459))</f>
        <v>0</v>
      </c>
      <c r="C405" s="2"/>
      <c r="D405" s="2"/>
      <c r="E405" s="2"/>
      <c r="F405" s="2"/>
      <c r="G405" s="87"/>
      <c r="H405" s="2"/>
      <c r="I405" s="2"/>
      <c r="J405" s="2"/>
      <c r="K405" s="2"/>
      <c r="T405" s="46">
        <f t="shared" si="138"/>
        <v>0</v>
      </c>
      <c r="U405" s="31">
        <f t="shared" si="140"/>
        <v>659</v>
      </c>
      <c r="V405" s="31">
        <f>IF(T405=0,0,IF(U405=1,1,IF(COUNTIF($T$65:T404,T405)=0,1,0)))</f>
        <v>0</v>
      </c>
      <c r="W405" s="31">
        <f>IF(T405=0,0,SUM($V$65:V405))</f>
        <v>0</v>
      </c>
      <c r="X405" s="31" t="str">
        <f t="shared" si="139"/>
        <v>-</v>
      </c>
      <c r="Y405" s="47"/>
      <c r="Z405" s="29">
        <v>333</v>
      </c>
      <c r="AA405" s="31" t="str">
        <f t="shared" si="141"/>
        <v/>
      </c>
      <c r="AB405" s="31" t="str">
        <f t="shared" si="142"/>
        <v/>
      </c>
      <c r="AC405" s="31" t="str">
        <f t="shared" si="143"/>
        <v/>
      </c>
      <c r="AD405" s="30">
        <f t="shared" si="144"/>
        <v>0</v>
      </c>
    </row>
    <row r="406" spans="1:30" ht="15.75" x14ac:dyDescent="0.25">
      <c r="A406" s="22" t="s">
        <v>26</v>
      </c>
      <c r="B406" s="28" cm="1">
        <f t="array" ref="B406">SUM(IF($C$416:$C$459=A406,$F$416:$F$459))</f>
        <v>0</v>
      </c>
      <c r="C406" s="2"/>
      <c r="D406" s="2"/>
      <c r="E406" s="2"/>
      <c r="F406" s="2"/>
      <c r="G406" s="87"/>
      <c r="H406" s="2"/>
      <c r="I406" s="2"/>
      <c r="J406" s="2"/>
      <c r="K406" s="2"/>
      <c r="T406" s="46"/>
      <c r="U406" s="31"/>
      <c r="V406" s="31"/>
      <c r="W406" s="31"/>
      <c r="X406" s="31"/>
      <c r="Y406" s="47"/>
      <c r="Z406" s="29"/>
      <c r="AA406" s="31"/>
      <c r="AB406" s="31"/>
      <c r="AC406" s="31"/>
      <c r="AD406" s="30"/>
    </row>
    <row r="407" spans="1:30" ht="15.75" x14ac:dyDescent="0.25">
      <c r="A407" s="22" t="s">
        <v>27</v>
      </c>
      <c r="B407" s="28" cm="1">
        <f t="array" ref="B407">SUM(IF($C$416:$C$459=A407,$F$416:$F$459))</f>
        <v>0</v>
      </c>
      <c r="C407" s="2"/>
      <c r="D407" s="2"/>
      <c r="E407" s="2"/>
      <c r="F407" s="2"/>
      <c r="G407" s="87"/>
      <c r="H407" s="2"/>
      <c r="I407" s="2"/>
      <c r="J407" s="2"/>
      <c r="K407" s="2"/>
      <c r="T407" s="46"/>
      <c r="U407" s="31"/>
      <c r="V407" s="31"/>
      <c r="W407" s="31"/>
      <c r="X407" s="31"/>
      <c r="Y407" s="47"/>
      <c r="Z407" s="29"/>
      <c r="AA407" s="31"/>
      <c r="AB407" s="31"/>
      <c r="AC407" s="31"/>
      <c r="AD407" s="30"/>
    </row>
    <row r="408" spans="1:30" ht="173.25" x14ac:dyDescent="0.25">
      <c r="A408" s="22" t="s">
        <v>28</v>
      </c>
      <c r="B408" s="28" cm="1">
        <f t="array" ref="B408">SUM(IF($C$416:$C$459=A408,$F$416:$F$459))</f>
        <v>0</v>
      </c>
      <c r="C408" s="2"/>
      <c r="D408" s="2"/>
      <c r="E408" s="2"/>
      <c r="F408" s="2"/>
      <c r="G408" s="87"/>
      <c r="H408" s="2"/>
      <c r="I408" s="2"/>
      <c r="J408" s="2"/>
      <c r="K408" s="2"/>
      <c r="T408" s="46"/>
      <c r="U408" s="31"/>
      <c r="V408" s="31"/>
      <c r="W408" s="31"/>
      <c r="X408" s="31"/>
      <c r="Y408" s="47"/>
      <c r="Z408" s="29"/>
      <c r="AA408" s="31"/>
      <c r="AB408" s="31"/>
      <c r="AC408" s="31"/>
      <c r="AD408" s="30"/>
    </row>
    <row r="409" spans="1:30" ht="141.75" x14ac:dyDescent="0.25">
      <c r="A409" s="22" t="s">
        <v>29</v>
      </c>
      <c r="B409" s="28" cm="1">
        <f t="array" ref="B409">SUM(IF($C$416:$C$459=A409,$F$416:$F$459))</f>
        <v>0</v>
      </c>
      <c r="C409" s="2"/>
      <c r="D409" s="2"/>
      <c r="E409" s="2"/>
      <c r="F409" s="2"/>
      <c r="G409" s="87"/>
      <c r="H409" s="2"/>
      <c r="I409" s="2"/>
      <c r="J409" s="2"/>
      <c r="K409" s="2"/>
      <c r="T409" s="46"/>
      <c r="U409" s="31"/>
      <c r="V409" s="31"/>
      <c r="W409" s="31"/>
      <c r="X409" s="31"/>
      <c r="Y409" s="47"/>
      <c r="Z409" s="29"/>
      <c r="AA409" s="31"/>
      <c r="AB409" s="31"/>
      <c r="AC409" s="31"/>
      <c r="AD409" s="30"/>
    </row>
    <row r="410" spans="1:30" ht="15.75" x14ac:dyDescent="0.25">
      <c r="A410" s="22" t="s">
        <v>30</v>
      </c>
      <c r="B410" s="28" cm="1">
        <f t="array" ref="B410">SUM(IF($C$416:$C$459=A410,$F$416:$F$459))</f>
        <v>0</v>
      </c>
      <c r="C410" s="2"/>
      <c r="D410" s="2"/>
      <c r="E410" s="2"/>
      <c r="F410" s="2"/>
      <c r="G410" s="87"/>
      <c r="H410" s="2"/>
      <c r="I410" s="2"/>
      <c r="J410" s="2"/>
      <c r="K410" s="2"/>
      <c r="T410" s="46">
        <f t="shared" si="138"/>
        <v>0</v>
      </c>
      <c r="U410" s="31">
        <f t="shared" ref="U410:U441" si="145">COUNTIF($T$65:$T$759,T410)</f>
        <v>659</v>
      </c>
      <c r="V410" s="31">
        <f>IF(T410=0,0,IF(U410=1,1,IF(COUNTIF($T$65:T405,T410)=0,1,0)))</f>
        <v>0</v>
      </c>
      <c r="W410" s="31">
        <f>IF(T410=0,0,SUM($V$65:V410))</f>
        <v>0</v>
      </c>
      <c r="X410" s="31" t="str">
        <f t="shared" si="139"/>
        <v>-</v>
      </c>
      <c r="Y410" s="47"/>
      <c r="Z410" s="29">
        <v>334</v>
      </c>
      <c r="AA410" s="31" t="str">
        <f t="shared" ref="AA410:AA441" si="146">IF(ISNA(VLOOKUP(Z410,$W$65:$X$759,2,0)),"",VLOOKUP(Z410,$W$65:$X$759,2,0))</f>
        <v/>
      </c>
      <c r="AB410" s="31" t="str">
        <f t="shared" ref="AB410:AB441" si="147">IF(ISNA(INDEX($N$65:$N$759,MATCH(AA410,$M$65:$M$759,0))),"",INDEX($N$65:$N$759,MATCH(AA410,$M$65:$M$759,0)))</f>
        <v/>
      </c>
      <c r="AC410" s="31" t="str">
        <f t="shared" ref="AC410:AC441" si="148">IF(ISNA(INDEX($O$65:$O$759,MATCH(AA410,$M$65:$M$759,0))),"",INDEX($O$65:$O$759,MATCH(AA410,$M$65:$M$759,0)))</f>
        <v/>
      </c>
      <c r="AD410" s="30">
        <f t="shared" ref="AD410:AD441" si="149">SUMIF($M$65:$M$759,AA410,$R$65:$R$759)</f>
        <v>0</v>
      </c>
    </row>
    <row r="411" spans="1:30" ht="15.75" x14ac:dyDescent="0.25">
      <c r="A411" s="22" t="s">
        <v>31</v>
      </c>
      <c r="B411" s="28" cm="1">
        <f t="array" ref="B411">SUM(IF($C$416:$C$459=A411,$F$416:$F$459))</f>
        <v>0</v>
      </c>
      <c r="C411" s="2"/>
      <c r="D411" s="2"/>
      <c r="E411" s="2"/>
      <c r="F411" s="2"/>
      <c r="G411" s="87"/>
      <c r="H411" s="2"/>
      <c r="I411" s="2"/>
      <c r="J411" s="2"/>
      <c r="K411" s="2"/>
      <c r="T411" s="46">
        <f t="shared" si="138"/>
        <v>0</v>
      </c>
      <c r="U411" s="31">
        <f t="shared" si="145"/>
        <v>659</v>
      </c>
      <c r="V411" s="31">
        <f>IF(T411=0,0,IF(U411=1,1,IF(COUNTIF($T$65:T410,T411)=0,1,0)))</f>
        <v>0</v>
      </c>
      <c r="W411" s="31">
        <f>IF(T411=0,0,SUM($V$65:V411))</f>
        <v>0</v>
      </c>
      <c r="X411" s="31" t="str">
        <f t="shared" si="139"/>
        <v>-</v>
      </c>
      <c r="Y411" s="47"/>
      <c r="Z411" s="29">
        <v>335</v>
      </c>
      <c r="AA411" s="31" t="str">
        <f t="shared" si="146"/>
        <v/>
      </c>
      <c r="AB411" s="31" t="str">
        <f t="shared" si="147"/>
        <v/>
      </c>
      <c r="AC411" s="31" t="str">
        <f t="shared" si="148"/>
        <v/>
      </c>
      <c r="AD411" s="30">
        <f t="shared" si="149"/>
        <v>0</v>
      </c>
    </row>
    <row r="412" spans="1:30" ht="15.75" x14ac:dyDescent="0.25">
      <c r="A412" s="19"/>
      <c r="B412" s="2"/>
      <c r="C412" s="23"/>
      <c r="D412" s="2"/>
      <c r="E412" s="2"/>
      <c r="F412" s="2"/>
      <c r="G412" s="87"/>
      <c r="H412" s="2"/>
      <c r="I412" s="2"/>
      <c r="J412" s="2"/>
      <c r="K412" s="2"/>
      <c r="T412" s="46">
        <f t="shared" si="138"/>
        <v>0</v>
      </c>
      <c r="U412" s="31">
        <f t="shared" si="145"/>
        <v>659</v>
      </c>
      <c r="V412" s="31">
        <f>IF(T412=0,0,IF(U412=1,1,IF(COUNTIF($T$65:T411,T412)=0,1,0)))</f>
        <v>0</v>
      </c>
      <c r="W412" s="31">
        <f>IF(T412=0,0,SUM($V$65:V412))</f>
        <v>0</v>
      </c>
      <c r="X412" s="31" t="str">
        <f t="shared" si="139"/>
        <v>-</v>
      </c>
      <c r="Y412" s="47"/>
      <c r="Z412" s="29">
        <v>338</v>
      </c>
      <c r="AA412" s="31" t="str">
        <f t="shared" si="146"/>
        <v/>
      </c>
      <c r="AB412" s="31" t="str">
        <f t="shared" si="147"/>
        <v/>
      </c>
      <c r="AC412" s="31" t="str">
        <f t="shared" si="148"/>
        <v/>
      </c>
      <c r="AD412" s="30">
        <f t="shared" si="149"/>
        <v>0</v>
      </c>
    </row>
    <row r="413" spans="1:30" ht="18.75" x14ac:dyDescent="0.3">
      <c r="A413" s="24" t="s">
        <v>32</v>
      </c>
      <c r="B413" s="2"/>
      <c r="C413" s="2"/>
      <c r="D413" s="2"/>
      <c r="E413" s="2"/>
      <c r="F413" s="2"/>
      <c r="G413" s="87"/>
      <c r="H413" s="2"/>
      <c r="I413" s="2"/>
      <c r="J413" s="2"/>
      <c r="K413" s="2"/>
      <c r="T413" s="46">
        <f t="shared" si="138"/>
        <v>0</v>
      </c>
      <c r="U413" s="31">
        <f t="shared" si="145"/>
        <v>659</v>
      </c>
      <c r="V413" s="31">
        <f>IF(T413=0,0,IF(U413=1,1,IF(COUNTIF($T$65:T412,T413)=0,1,0)))</f>
        <v>0</v>
      </c>
      <c r="W413" s="31">
        <f>IF(T413=0,0,SUM($V$65:V413))</f>
        <v>0</v>
      </c>
      <c r="X413" s="31" t="str">
        <f t="shared" si="139"/>
        <v>-</v>
      </c>
      <c r="Y413" s="47"/>
      <c r="Z413" s="29">
        <v>339</v>
      </c>
      <c r="AA413" s="31" t="str">
        <f t="shared" si="146"/>
        <v/>
      </c>
      <c r="AB413" s="31" t="str">
        <f t="shared" si="147"/>
        <v/>
      </c>
      <c r="AC413" s="31" t="str">
        <f t="shared" si="148"/>
        <v/>
      </c>
      <c r="AD413" s="30">
        <f t="shared" si="149"/>
        <v>0</v>
      </c>
    </row>
    <row r="414" spans="1:30" x14ac:dyDescent="0.25">
      <c r="A414" s="138" t="s">
        <v>33</v>
      </c>
      <c r="B414" s="139"/>
      <c r="C414" s="139"/>
      <c r="D414" s="139"/>
      <c r="E414" s="139"/>
      <c r="F414" s="140"/>
      <c r="G414" s="87"/>
      <c r="H414" s="2"/>
      <c r="I414" s="2"/>
      <c r="J414" s="2"/>
      <c r="K414" s="2"/>
      <c r="T414" s="46">
        <f t="shared" si="138"/>
        <v>0</v>
      </c>
      <c r="U414" s="31">
        <f t="shared" si="145"/>
        <v>659</v>
      </c>
      <c r="V414" s="31">
        <f>IF(T414=0,0,IF(U414=1,1,IF(COUNTIF($T$65:T413,T414)=0,1,0)))</f>
        <v>0</v>
      </c>
      <c r="W414" s="31">
        <f>IF(T414=0,0,SUM($V$65:V414))</f>
        <v>0</v>
      </c>
      <c r="X414" s="31" t="str">
        <f t="shared" si="139"/>
        <v>-</v>
      </c>
      <c r="Y414" s="47"/>
      <c r="Z414" s="29">
        <v>340</v>
      </c>
      <c r="AA414" s="31" t="str">
        <f t="shared" si="146"/>
        <v/>
      </c>
      <c r="AB414" s="31" t="str">
        <f t="shared" si="147"/>
        <v/>
      </c>
      <c r="AC414" s="31" t="str">
        <f t="shared" si="148"/>
        <v/>
      </c>
      <c r="AD414" s="30">
        <f t="shared" si="149"/>
        <v>0</v>
      </c>
    </row>
    <row r="415" spans="1:30" ht="48" x14ac:dyDescent="0.25">
      <c r="A415" s="17" t="s">
        <v>34</v>
      </c>
      <c r="B415" s="6" t="s">
        <v>35</v>
      </c>
      <c r="C415" s="6" t="s">
        <v>18</v>
      </c>
      <c r="D415" s="6" t="s">
        <v>36</v>
      </c>
      <c r="E415" s="10" t="s">
        <v>37</v>
      </c>
      <c r="F415" s="10" t="s">
        <v>38</v>
      </c>
      <c r="G415" s="87"/>
      <c r="H415" s="2"/>
      <c r="I415" s="2"/>
      <c r="J415" s="2"/>
      <c r="K415" s="2"/>
      <c r="T415" s="46">
        <f t="shared" si="138"/>
        <v>0</v>
      </c>
      <c r="U415" s="31">
        <f t="shared" si="145"/>
        <v>659</v>
      </c>
      <c r="V415" s="31">
        <f>IF(T415=0,0,IF(U415=1,1,IF(COUNTIF($T$65:T414,T415)=0,1,0)))</f>
        <v>0</v>
      </c>
      <c r="W415" s="31">
        <f>IF(T415=0,0,SUM($V$65:V415))</f>
        <v>0</v>
      </c>
      <c r="X415" s="31" t="str">
        <f t="shared" si="139"/>
        <v>-</v>
      </c>
      <c r="Y415" s="47"/>
      <c r="Z415" s="29">
        <v>341</v>
      </c>
      <c r="AA415" s="31" t="str">
        <f t="shared" si="146"/>
        <v/>
      </c>
      <c r="AB415" s="31" t="str">
        <f t="shared" si="147"/>
        <v/>
      </c>
      <c r="AC415" s="31" t="str">
        <f t="shared" si="148"/>
        <v/>
      </c>
      <c r="AD415" s="30">
        <f t="shared" si="149"/>
        <v>0</v>
      </c>
    </row>
    <row r="416" spans="1:30" x14ac:dyDescent="0.25">
      <c r="A416" s="3"/>
      <c r="B416" s="5" t="str">
        <f>IFERROR(VLOOKUP($A416,'Lookup tables'!$A$2:$E$247,2,FALSE),"")</f>
        <v/>
      </c>
      <c r="C416" s="27" t="str">
        <f>IFERROR(VLOOKUP(A416,'Lookup tables'!$A$2:$E$247,5,FALSE),"")</f>
        <v/>
      </c>
      <c r="D416" s="5">
        <f>IF(ISNUMBER(VLOOKUP($A416,'Lookup tables'!$A$2:$E$247,4,FALSE)),VLOOKUP($A416,'Lookup tables'!$A$2:$E$247,4,FALSE),0)</f>
        <v>0</v>
      </c>
      <c r="E416" s="4"/>
      <c r="F416" s="7">
        <f>D416*E416</f>
        <v>0</v>
      </c>
      <c r="G416" s="90"/>
      <c r="H416" s="50"/>
      <c r="I416" s="21">
        <f t="shared" ref="I416:I435" si="150">A416</f>
        <v>0</v>
      </c>
      <c r="J416" s="21">
        <f>E416</f>
        <v>0</v>
      </c>
      <c r="K416" s="21">
        <f>F416</f>
        <v>0</v>
      </c>
      <c r="T416" s="46">
        <f t="shared" si="138"/>
        <v>0</v>
      </c>
      <c r="U416" s="31">
        <f t="shared" si="145"/>
        <v>659</v>
      </c>
      <c r="V416" s="31">
        <f>IF(T416=0,0,IF(U416=1,1,IF(COUNTIF($T$65:T415,T416)=0,1,0)))</f>
        <v>0</v>
      </c>
      <c r="W416" s="31">
        <f>IF(T416=0,0,SUM($V$65:V416))</f>
        <v>0</v>
      </c>
      <c r="X416" s="31" t="str">
        <f t="shared" si="139"/>
        <v>-</v>
      </c>
      <c r="Y416" s="47"/>
      <c r="Z416" s="29">
        <v>342</v>
      </c>
      <c r="AA416" s="31" t="str">
        <f t="shared" si="146"/>
        <v/>
      </c>
      <c r="AB416" s="31" t="str">
        <f t="shared" si="147"/>
        <v/>
      </c>
      <c r="AC416" s="31" t="str">
        <f t="shared" si="148"/>
        <v/>
      </c>
      <c r="AD416" s="30">
        <f t="shared" si="149"/>
        <v>0</v>
      </c>
    </row>
    <row r="417" spans="1:30" ht="20.25" customHeight="1" x14ac:dyDescent="0.25">
      <c r="A417" s="3"/>
      <c r="B417" s="5" t="str">
        <f>IFERROR(VLOOKUP($A417,'Lookup tables'!$A$2:$E$247,2,FALSE),"")</f>
        <v/>
      </c>
      <c r="C417" s="27" t="str">
        <f>IFERROR(VLOOKUP(A417,'Lookup tables'!$A$2:$E$247,5,FALSE),"")</f>
        <v/>
      </c>
      <c r="D417" s="5">
        <f>IF(ISNUMBER(VLOOKUP($A417,'Lookup tables'!$A$2:$E$247,4,FALSE)),VLOOKUP($A417,'Lookup tables'!$A$2:$E$247,4,FALSE),0)</f>
        <v>0</v>
      </c>
      <c r="E417" s="4"/>
      <c r="F417" s="7">
        <f t="shared" ref="F417:F435" si="151">D417*E417</f>
        <v>0</v>
      </c>
      <c r="G417" s="87"/>
      <c r="H417" s="2"/>
      <c r="I417" s="21">
        <f t="shared" si="150"/>
        <v>0</v>
      </c>
      <c r="J417" s="21">
        <f t="shared" ref="J417:J435" si="152">E417</f>
        <v>0</v>
      </c>
      <c r="K417" s="21">
        <f t="shared" ref="K417:K435" si="153">F417</f>
        <v>0</v>
      </c>
      <c r="T417" s="46">
        <f t="shared" si="138"/>
        <v>0</v>
      </c>
      <c r="U417" s="31">
        <f t="shared" si="145"/>
        <v>659</v>
      </c>
      <c r="V417" s="31">
        <f>IF(T417=0,0,IF(U417=1,1,IF(COUNTIF($T$65:T416,T417)=0,1,0)))</f>
        <v>0</v>
      </c>
      <c r="W417" s="31">
        <f>IF(T417=0,0,SUM($V$65:V417))</f>
        <v>0</v>
      </c>
      <c r="X417" s="31" t="str">
        <f t="shared" si="139"/>
        <v>-</v>
      </c>
      <c r="Y417" s="47"/>
      <c r="Z417" s="29">
        <v>343</v>
      </c>
      <c r="AA417" s="31" t="str">
        <f t="shared" si="146"/>
        <v/>
      </c>
      <c r="AB417" s="31" t="str">
        <f t="shared" si="147"/>
        <v/>
      </c>
      <c r="AC417" s="31" t="str">
        <f t="shared" si="148"/>
        <v/>
      </c>
      <c r="AD417" s="30">
        <f t="shared" si="149"/>
        <v>0</v>
      </c>
    </row>
    <row r="418" spans="1:30" ht="13.5" customHeight="1" x14ac:dyDescent="0.25">
      <c r="A418" s="3"/>
      <c r="B418" s="5" t="str">
        <f>IFERROR(VLOOKUP($A418,'Lookup tables'!$A$2:$E$247,2,FALSE),"")</f>
        <v/>
      </c>
      <c r="C418" s="27" t="str">
        <f>IFERROR(VLOOKUP(A418,'Lookup tables'!$A$2:$E$247,5,FALSE),"")</f>
        <v/>
      </c>
      <c r="D418" s="5">
        <f>IF(ISNUMBER(VLOOKUP($A418,'Lookup tables'!$A$2:$E$247,4,FALSE)),VLOOKUP($A418,'Lookup tables'!$A$2:$E$247,4,FALSE),0)</f>
        <v>0</v>
      </c>
      <c r="E418" s="4"/>
      <c r="F418" s="7">
        <f t="shared" si="151"/>
        <v>0</v>
      </c>
      <c r="G418" s="87"/>
      <c r="H418" s="2"/>
      <c r="I418" s="21">
        <f t="shared" si="150"/>
        <v>0</v>
      </c>
      <c r="J418" s="21">
        <f t="shared" si="152"/>
        <v>0</v>
      </c>
      <c r="K418" s="21">
        <f t="shared" si="153"/>
        <v>0</v>
      </c>
      <c r="T418" s="46">
        <f t="shared" si="138"/>
        <v>0</v>
      </c>
      <c r="U418" s="31">
        <f t="shared" si="145"/>
        <v>659</v>
      </c>
      <c r="V418" s="31">
        <f>IF(T418=0,0,IF(U418=1,1,IF(COUNTIF($T$65:T417,T418)=0,1,0)))</f>
        <v>0</v>
      </c>
      <c r="W418" s="31">
        <f>IF(T418=0,0,SUM($V$65:V418))</f>
        <v>0</v>
      </c>
      <c r="X418" s="31" t="str">
        <f t="shared" si="139"/>
        <v>-</v>
      </c>
      <c r="Y418" s="47"/>
      <c r="Z418" s="29">
        <v>344</v>
      </c>
      <c r="AA418" s="31" t="str">
        <f t="shared" si="146"/>
        <v/>
      </c>
      <c r="AB418" s="31" t="str">
        <f t="shared" si="147"/>
        <v/>
      </c>
      <c r="AC418" s="31" t="str">
        <f t="shared" si="148"/>
        <v/>
      </c>
      <c r="AD418" s="30">
        <f t="shared" si="149"/>
        <v>0</v>
      </c>
    </row>
    <row r="419" spans="1:30" x14ac:dyDescent="0.25">
      <c r="A419" s="3"/>
      <c r="B419" s="5" t="str">
        <f>IFERROR(VLOOKUP($A419,'Lookup tables'!$A$2:$E$247,2,FALSE),"")</f>
        <v/>
      </c>
      <c r="C419" s="27" t="str">
        <f>IFERROR(VLOOKUP(A419,'Lookup tables'!$A$2:$E$247,5,FALSE),"")</f>
        <v/>
      </c>
      <c r="D419" s="5">
        <f>IF(ISNUMBER(VLOOKUP($A419,'Lookup tables'!$A$2:$E$247,4,FALSE)),VLOOKUP($A419,'Lookup tables'!$A$2:$E$247,4,FALSE),0)</f>
        <v>0</v>
      </c>
      <c r="E419" s="4"/>
      <c r="F419" s="7">
        <f t="shared" si="151"/>
        <v>0</v>
      </c>
      <c r="G419" s="87"/>
      <c r="H419" s="2"/>
      <c r="I419" s="21">
        <f t="shared" si="150"/>
        <v>0</v>
      </c>
      <c r="J419" s="21">
        <f t="shared" si="152"/>
        <v>0</v>
      </c>
      <c r="K419" s="21">
        <f t="shared" si="153"/>
        <v>0</v>
      </c>
      <c r="T419" s="46">
        <f t="shared" si="138"/>
        <v>0</v>
      </c>
      <c r="U419" s="31">
        <f t="shared" si="145"/>
        <v>659</v>
      </c>
      <c r="V419" s="31">
        <f>IF(T419=0,0,IF(U419=1,1,IF(COUNTIF($T$65:T418,T419)=0,1,0)))</f>
        <v>0</v>
      </c>
      <c r="W419" s="31">
        <f>IF(T419=0,0,SUM($V$65:V419))</f>
        <v>0</v>
      </c>
      <c r="X419" s="31" t="str">
        <f t="shared" si="139"/>
        <v>-</v>
      </c>
      <c r="Y419" s="47"/>
      <c r="Z419" s="29">
        <v>345</v>
      </c>
      <c r="AA419" s="31" t="str">
        <f t="shared" si="146"/>
        <v/>
      </c>
      <c r="AB419" s="31" t="str">
        <f t="shared" si="147"/>
        <v/>
      </c>
      <c r="AC419" s="31" t="str">
        <f t="shared" si="148"/>
        <v/>
      </c>
      <c r="AD419" s="30">
        <f t="shared" si="149"/>
        <v>0</v>
      </c>
    </row>
    <row r="420" spans="1:30" x14ac:dyDescent="0.25">
      <c r="A420" s="3"/>
      <c r="B420" s="5" t="str">
        <f>IFERROR(VLOOKUP($A420,'Lookup tables'!$A$2:$E$247,2,FALSE),"")</f>
        <v/>
      </c>
      <c r="C420" s="27" t="str">
        <f>IFERROR(VLOOKUP(A420,'Lookup tables'!$A$2:$E$247,5,FALSE),"")</f>
        <v/>
      </c>
      <c r="D420" s="5">
        <f>IF(ISNUMBER(VLOOKUP($A420,'Lookup tables'!$A$2:$E$247,4,FALSE)),VLOOKUP($A420,'Lookup tables'!$A$2:$E$247,4,FALSE),0)</f>
        <v>0</v>
      </c>
      <c r="E420" s="4"/>
      <c r="F420" s="7">
        <f t="shared" si="151"/>
        <v>0</v>
      </c>
      <c r="G420" s="87"/>
      <c r="H420" s="2"/>
      <c r="I420" s="21">
        <f t="shared" si="150"/>
        <v>0</v>
      </c>
      <c r="J420" s="21">
        <f t="shared" si="152"/>
        <v>0</v>
      </c>
      <c r="K420" s="21">
        <f t="shared" si="153"/>
        <v>0</v>
      </c>
      <c r="T420" s="46">
        <f t="shared" si="138"/>
        <v>0</v>
      </c>
      <c r="U420" s="31">
        <f t="shared" si="145"/>
        <v>659</v>
      </c>
      <c r="V420" s="31">
        <f>IF(T420=0,0,IF(U420=1,1,IF(COUNTIF($T$65:T419,T420)=0,1,0)))</f>
        <v>0</v>
      </c>
      <c r="W420" s="31">
        <f>IF(T420=0,0,SUM($V$65:V420))</f>
        <v>0</v>
      </c>
      <c r="X420" s="31" t="str">
        <f t="shared" si="139"/>
        <v>-</v>
      </c>
      <c r="Y420" s="47"/>
      <c r="Z420" s="29">
        <v>346</v>
      </c>
      <c r="AA420" s="31" t="str">
        <f t="shared" si="146"/>
        <v/>
      </c>
      <c r="AB420" s="31" t="str">
        <f t="shared" si="147"/>
        <v/>
      </c>
      <c r="AC420" s="31" t="str">
        <f t="shared" si="148"/>
        <v/>
      </c>
      <c r="AD420" s="30">
        <f t="shared" si="149"/>
        <v>0</v>
      </c>
    </row>
    <row r="421" spans="1:30" x14ac:dyDescent="0.25">
      <c r="A421" s="3"/>
      <c r="B421" s="5" t="str">
        <f>IFERROR(VLOOKUP($A421,'Lookup tables'!$A$2:$E$247,2,FALSE),"")</f>
        <v/>
      </c>
      <c r="C421" s="27" t="str">
        <f>IFERROR(VLOOKUP(A421,'Lookup tables'!$A$2:$E$247,5,FALSE),"")</f>
        <v/>
      </c>
      <c r="D421" s="5">
        <f>IF(ISNUMBER(VLOOKUP($A421,'Lookup tables'!$A$2:$E$247,4,FALSE)),VLOOKUP($A421,'Lookup tables'!$A$2:$E$247,4,FALSE),0)</f>
        <v>0</v>
      </c>
      <c r="E421" s="4"/>
      <c r="F421" s="7">
        <f t="shared" si="151"/>
        <v>0</v>
      </c>
      <c r="G421" s="87"/>
      <c r="H421" s="2"/>
      <c r="I421" s="21">
        <f t="shared" si="150"/>
        <v>0</v>
      </c>
      <c r="J421" s="21">
        <f t="shared" si="152"/>
        <v>0</v>
      </c>
      <c r="K421" s="21">
        <f t="shared" si="153"/>
        <v>0</v>
      </c>
      <c r="T421" s="46">
        <f t="shared" si="138"/>
        <v>0</v>
      </c>
      <c r="U421" s="31">
        <f t="shared" si="145"/>
        <v>659</v>
      </c>
      <c r="V421" s="31">
        <f>IF(T421=0,0,IF(U421=1,1,IF(COUNTIF($T$65:T420,T421)=0,1,0)))</f>
        <v>0</v>
      </c>
      <c r="W421" s="31">
        <f>IF(T421=0,0,SUM($V$65:V421))</f>
        <v>0</v>
      </c>
      <c r="X421" s="31" t="str">
        <f t="shared" si="139"/>
        <v>-</v>
      </c>
      <c r="Y421" s="47"/>
      <c r="Z421" s="29">
        <v>347</v>
      </c>
      <c r="AA421" s="31" t="str">
        <f t="shared" si="146"/>
        <v/>
      </c>
      <c r="AB421" s="31" t="str">
        <f t="shared" si="147"/>
        <v/>
      </c>
      <c r="AC421" s="31" t="str">
        <f t="shared" si="148"/>
        <v/>
      </c>
      <c r="AD421" s="30">
        <f t="shared" si="149"/>
        <v>0</v>
      </c>
    </row>
    <row r="422" spans="1:30" x14ac:dyDescent="0.25">
      <c r="A422" s="3"/>
      <c r="B422" s="5" t="str">
        <f>IFERROR(VLOOKUP($A422,'Lookup tables'!$A$2:$E$247,2,FALSE),"")</f>
        <v/>
      </c>
      <c r="C422" s="27" t="str">
        <f>IFERROR(VLOOKUP(A422,'Lookup tables'!$A$2:$E$247,5,FALSE),"")</f>
        <v/>
      </c>
      <c r="D422" s="5">
        <f>IF(ISNUMBER(VLOOKUP($A422,'Lookup tables'!$A$2:$E$247,4,FALSE)),VLOOKUP($A422,'Lookup tables'!$A$2:$E$247,4,FALSE),0)</f>
        <v>0</v>
      </c>
      <c r="E422" s="4"/>
      <c r="F422" s="7">
        <f t="shared" si="151"/>
        <v>0</v>
      </c>
      <c r="G422" s="87"/>
      <c r="H422" s="2"/>
      <c r="I422" s="21">
        <f t="shared" si="150"/>
        <v>0</v>
      </c>
      <c r="J422" s="21">
        <f t="shared" si="152"/>
        <v>0</v>
      </c>
      <c r="K422" s="21">
        <f t="shared" si="153"/>
        <v>0</v>
      </c>
      <c r="T422" s="46">
        <f t="shared" si="138"/>
        <v>0</v>
      </c>
      <c r="U422" s="31">
        <f t="shared" si="145"/>
        <v>659</v>
      </c>
      <c r="V422" s="31">
        <f>IF(T422=0,0,IF(U422=1,1,IF(COUNTIF($T$65:T421,T422)=0,1,0)))</f>
        <v>0</v>
      </c>
      <c r="W422" s="31">
        <f>IF(T422=0,0,SUM($V$65:V422))</f>
        <v>0</v>
      </c>
      <c r="X422" s="31" t="str">
        <f t="shared" si="139"/>
        <v>-</v>
      </c>
      <c r="Y422" s="47"/>
      <c r="Z422" s="29">
        <v>348</v>
      </c>
      <c r="AA422" s="31" t="str">
        <f t="shared" si="146"/>
        <v/>
      </c>
      <c r="AB422" s="31" t="str">
        <f t="shared" si="147"/>
        <v/>
      </c>
      <c r="AC422" s="31" t="str">
        <f t="shared" si="148"/>
        <v/>
      </c>
      <c r="AD422" s="30">
        <f t="shared" si="149"/>
        <v>0</v>
      </c>
    </row>
    <row r="423" spans="1:30" x14ac:dyDescent="0.25">
      <c r="A423" s="3"/>
      <c r="B423" s="5" t="str">
        <f>IFERROR(VLOOKUP($A423,'Lookup tables'!$A$2:$E$247,2,FALSE),"")</f>
        <v/>
      </c>
      <c r="C423" s="27" t="str">
        <f>IFERROR(VLOOKUP(A423,'Lookup tables'!$A$2:$E$247,5,FALSE),"")</f>
        <v/>
      </c>
      <c r="D423" s="5">
        <f>IF(ISNUMBER(VLOOKUP($A423,'Lookup tables'!$A$2:$E$247,4,FALSE)),VLOOKUP($A423,'Lookup tables'!$A$2:$E$247,4,FALSE),0)</f>
        <v>0</v>
      </c>
      <c r="E423" s="4"/>
      <c r="F423" s="7">
        <f t="shared" si="151"/>
        <v>0</v>
      </c>
      <c r="G423" s="87"/>
      <c r="H423" s="2"/>
      <c r="I423" s="21">
        <f t="shared" si="150"/>
        <v>0</v>
      </c>
      <c r="J423" s="21">
        <f t="shared" si="152"/>
        <v>0</v>
      </c>
      <c r="K423" s="21">
        <f t="shared" si="153"/>
        <v>0</v>
      </c>
      <c r="T423" s="46">
        <f t="shared" si="138"/>
        <v>0</v>
      </c>
      <c r="U423" s="31">
        <f t="shared" si="145"/>
        <v>659</v>
      </c>
      <c r="V423" s="31">
        <f>IF(T423=0,0,IF(U423=1,1,IF(COUNTIF($T$65:T422,T423)=0,1,0)))</f>
        <v>0</v>
      </c>
      <c r="W423" s="31">
        <f>IF(T423=0,0,SUM($V$65:V423))</f>
        <v>0</v>
      </c>
      <c r="X423" s="31" t="str">
        <f t="shared" si="139"/>
        <v>-</v>
      </c>
      <c r="Y423" s="47"/>
      <c r="Z423" s="29">
        <v>349</v>
      </c>
      <c r="AA423" s="31" t="str">
        <f t="shared" si="146"/>
        <v/>
      </c>
      <c r="AB423" s="31" t="str">
        <f t="shared" si="147"/>
        <v/>
      </c>
      <c r="AC423" s="31" t="str">
        <f t="shared" si="148"/>
        <v/>
      </c>
      <c r="AD423" s="30">
        <f t="shared" si="149"/>
        <v>0</v>
      </c>
    </row>
    <row r="424" spans="1:30" x14ac:dyDescent="0.25">
      <c r="A424" s="3"/>
      <c r="B424" s="5" t="str">
        <f>IFERROR(VLOOKUP($A424,'Lookup tables'!$A$2:$E$247,2,FALSE),"")</f>
        <v/>
      </c>
      <c r="C424" s="27" t="str">
        <f>IFERROR(VLOOKUP(A424,'Lookup tables'!$A$2:$E$247,5,FALSE),"")</f>
        <v/>
      </c>
      <c r="D424" s="5">
        <f>IF(ISNUMBER(VLOOKUP($A424,'Lookup tables'!$A$2:$E$247,4,FALSE)),VLOOKUP($A424,'Lookup tables'!$A$2:$E$247,4,FALSE),0)</f>
        <v>0</v>
      </c>
      <c r="E424" s="4"/>
      <c r="F424" s="7">
        <f t="shared" si="151"/>
        <v>0</v>
      </c>
      <c r="G424" s="87"/>
      <c r="H424" s="2"/>
      <c r="I424" s="21">
        <f t="shared" si="150"/>
        <v>0</v>
      </c>
      <c r="J424" s="21">
        <f t="shared" si="152"/>
        <v>0</v>
      </c>
      <c r="K424" s="21">
        <f t="shared" si="153"/>
        <v>0</v>
      </c>
      <c r="T424" s="46">
        <f t="shared" si="138"/>
        <v>0</v>
      </c>
      <c r="U424" s="31">
        <f t="shared" si="145"/>
        <v>659</v>
      </c>
      <c r="V424" s="31">
        <f>IF(T424=0,0,IF(U424=1,1,IF(COUNTIF($T$65:T423,T424)=0,1,0)))</f>
        <v>0</v>
      </c>
      <c r="W424" s="31">
        <f>IF(T424=0,0,SUM($V$65:V424))</f>
        <v>0</v>
      </c>
      <c r="X424" s="31" t="str">
        <f t="shared" si="139"/>
        <v>-</v>
      </c>
      <c r="Y424" s="47"/>
      <c r="Z424" s="29">
        <v>350</v>
      </c>
      <c r="AA424" s="31" t="str">
        <f t="shared" si="146"/>
        <v/>
      </c>
      <c r="AB424" s="31" t="str">
        <f t="shared" si="147"/>
        <v/>
      </c>
      <c r="AC424" s="31" t="str">
        <f t="shared" si="148"/>
        <v/>
      </c>
      <c r="AD424" s="30">
        <f t="shared" si="149"/>
        <v>0</v>
      </c>
    </row>
    <row r="425" spans="1:30" x14ac:dyDescent="0.25">
      <c r="A425" s="3"/>
      <c r="B425" s="5" t="str">
        <f>IFERROR(VLOOKUP($A425,'Lookup tables'!$A$2:$E$247,2,FALSE),"")</f>
        <v/>
      </c>
      <c r="C425" s="27" t="str">
        <f>IFERROR(VLOOKUP(A425,'Lookup tables'!$A$2:$E$247,5,FALSE),"")</f>
        <v/>
      </c>
      <c r="D425" s="5">
        <f>IF(ISNUMBER(VLOOKUP($A425,'Lookup tables'!$A$2:$E$247,4,FALSE)),VLOOKUP($A425,'Lookup tables'!$A$2:$E$247,4,FALSE),0)</f>
        <v>0</v>
      </c>
      <c r="E425" s="4"/>
      <c r="F425" s="7">
        <f t="shared" si="151"/>
        <v>0</v>
      </c>
      <c r="G425" s="87"/>
      <c r="H425" s="2"/>
      <c r="I425" s="21">
        <f t="shared" si="150"/>
        <v>0</v>
      </c>
      <c r="J425" s="21">
        <f t="shared" si="152"/>
        <v>0</v>
      </c>
      <c r="K425" s="21">
        <f t="shared" si="153"/>
        <v>0</v>
      </c>
      <c r="T425" s="46">
        <f t="shared" si="138"/>
        <v>0</v>
      </c>
      <c r="U425" s="31">
        <f t="shared" si="145"/>
        <v>659</v>
      </c>
      <c r="V425" s="31">
        <f>IF(T425=0,0,IF(U425=1,1,IF(COUNTIF($T$65:T424,T425)=0,1,0)))</f>
        <v>0</v>
      </c>
      <c r="W425" s="31">
        <f>IF(T425=0,0,SUM($V$65:V425))</f>
        <v>0</v>
      </c>
      <c r="X425" s="31" t="str">
        <f t="shared" si="139"/>
        <v>-</v>
      </c>
      <c r="Y425" s="47"/>
      <c r="Z425" s="29">
        <v>351</v>
      </c>
      <c r="AA425" s="31" t="str">
        <f t="shared" si="146"/>
        <v/>
      </c>
      <c r="AB425" s="31" t="str">
        <f t="shared" si="147"/>
        <v/>
      </c>
      <c r="AC425" s="31" t="str">
        <f t="shared" si="148"/>
        <v/>
      </c>
      <c r="AD425" s="30">
        <f t="shared" si="149"/>
        <v>0</v>
      </c>
    </row>
    <row r="426" spans="1:30" x14ac:dyDescent="0.25">
      <c r="A426" s="3"/>
      <c r="B426" s="5" t="str">
        <f>IFERROR(VLOOKUP($A426,'Lookup tables'!$A$2:$E$247,2,FALSE),"")</f>
        <v/>
      </c>
      <c r="C426" s="27" t="str">
        <f>IFERROR(VLOOKUP(A426,'Lookup tables'!$A$2:$E$247,5,FALSE),"")</f>
        <v/>
      </c>
      <c r="D426" s="5">
        <f>IF(ISNUMBER(VLOOKUP($A426,'Lookup tables'!$A$2:$E$247,4,FALSE)),VLOOKUP($A426,'Lookup tables'!$A$2:$E$247,4,FALSE),0)</f>
        <v>0</v>
      </c>
      <c r="E426" s="4"/>
      <c r="F426" s="7">
        <f t="shared" si="151"/>
        <v>0</v>
      </c>
      <c r="G426" s="87"/>
      <c r="H426" s="2"/>
      <c r="I426" s="21">
        <f t="shared" si="150"/>
        <v>0</v>
      </c>
      <c r="J426" s="21">
        <f t="shared" si="152"/>
        <v>0</v>
      </c>
      <c r="K426" s="21">
        <f t="shared" si="153"/>
        <v>0</v>
      </c>
      <c r="T426" s="46">
        <f t="shared" si="138"/>
        <v>0</v>
      </c>
      <c r="U426" s="31">
        <f t="shared" si="145"/>
        <v>659</v>
      </c>
      <c r="V426" s="31">
        <f>IF(T426=0,0,IF(U426=1,1,IF(COUNTIF($T$65:T425,T426)=0,1,0)))</f>
        <v>0</v>
      </c>
      <c r="W426" s="31">
        <f>IF(T426=0,0,SUM($V$65:V426))</f>
        <v>0</v>
      </c>
      <c r="X426" s="31" t="str">
        <f t="shared" si="139"/>
        <v>-</v>
      </c>
      <c r="Y426" s="47"/>
      <c r="Z426" s="29">
        <v>352</v>
      </c>
      <c r="AA426" s="31" t="str">
        <f t="shared" si="146"/>
        <v/>
      </c>
      <c r="AB426" s="31" t="str">
        <f t="shared" si="147"/>
        <v/>
      </c>
      <c r="AC426" s="31" t="str">
        <f t="shared" si="148"/>
        <v/>
      </c>
      <c r="AD426" s="30">
        <f t="shared" si="149"/>
        <v>0</v>
      </c>
    </row>
    <row r="427" spans="1:30" x14ac:dyDescent="0.25">
      <c r="A427" s="3"/>
      <c r="B427" s="5" t="str">
        <f>IFERROR(VLOOKUP($A427,'Lookup tables'!$A$2:$E$247,2,FALSE),"")</f>
        <v/>
      </c>
      <c r="C427" s="27" t="str">
        <f>IFERROR(VLOOKUP(A427,'Lookup tables'!$A$2:$E$247,5,FALSE),"")</f>
        <v/>
      </c>
      <c r="D427" s="5">
        <f>IF(ISNUMBER(VLOOKUP($A427,'Lookup tables'!$A$2:$E$247,4,FALSE)),VLOOKUP($A427,'Lookup tables'!$A$2:$E$247,4,FALSE),0)</f>
        <v>0</v>
      </c>
      <c r="E427" s="4"/>
      <c r="F427" s="7">
        <f t="shared" si="151"/>
        <v>0</v>
      </c>
      <c r="G427" s="87"/>
      <c r="H427" s="2"/>
      <c r="I427" s="21">
        <f t="shared" si="150"/>
        <v>0</v>
      </c>
      <c r="J427" s="21">
        <f t="shared" si="152"/>
        <v>0</v>
      </c>
      <c r="K427" s="21">
        <f t="shared" si="153"/>
        <v>0</v>
      </c>
      <c r="T427" s="46">
        <f t="shared" si="138"/>
        <v>0</v>
      </c>
      <c r="U427" s="31">
        <f t="shared" si="145"/>
        <v>659</v>
      </c>
      <c r="V427" s="31">
        <f>IF(T427=0,0,IF(U427=1,1,IF(COUNTIF($T$65:T426,T427)=0,1,0)))</f>
        <v>0</v>
      </c>
      <c r="W427" s="31">
        <f>IF(T427=0,0,SUM($V$65:V427))</f>
        <v>0</v>
      </c>
      <c r="X427" s="31" t="str">
        <f t="shared" si="139"/>
        <v>-</v>
      </c>
      <c r="Y427" s="47"/>
      <c r="Z427" s="29">
        <v>353</v>
      </c>
      <c r="AA427" s="31" t="str">
        <f t="shared" si="146"/>
        <v/>
      </c>
      <c r="AB427" s="31" t="str">
        <f t="shared" si="147"/>
        <v/>
      </c>
      <c r="AC427" s="31" t="str">
        <f t="shared" si="148"/>
        <v/>
      </c>
      <c r="AD427" s="30">
        <f t="shared" si="149"/>
        <v>0</v>
      </c>
    </row>
    <row r="428" spans="1:30" x14ac:dyDescent="0.25">
      <c r="A428" s="3"/>
      <c r="B428" s="5" t="str">
        <f>IFERROR(VLOOKUP($A428,'Lookup tables'!$A$2:$E$247,2,FALSE),"")</f>
        <v/>
      </c>
      <c r="C428" s="27" t="str">
        <f>IFERROR(VLOOKUP(A428,'Lookup tables'!$A$2:$E$247,5,FALSE),"")</f>
        <v/>
      </c>
      <c r="D428" s="5">
        <f>IF(ISNUMBER(VLOOKUP($A428,'Lookup tables'!$A$2:$E$247,4,FALSE)),VLOOKUP($A428,'Lookup tables'!$A$2:$E$247,4,FALSE),0)</f>
        <v>0</v>
      </c>
      <c r="E428" s="4"/>
      <c r="F428" s="7">
        <f t="shared" si="151"/>
        <v>0</v>
      </c>
      <c r="G428" s="87"/>
      <c r="H428" s="2"/>
      <c r="I428" s="21">
        <f t="shared" si="150"/>
        <v>0</v>
      </c>
      <c r="J428" s="21">
        <f t="shared" si="152"/>
        <v>0</v>
      </c>
      <c r="K428" s="21">
        <f t="shared" si="153"/>
        <v>0</v>
      </c>
      <c r="T428" s="46">
        <f t="shared" si="138"/>
        <v>0</v>
      </c>
      <c r="U428" s="31">
        <f t="shared" si="145"/>
        <v>659</v>
      </c>
      <c r="V428" s="31">
        <f>IF(T428=0,0,IF(U428=1,1,IF(COUNTIF($T$65:T427,T428)=0,1,0)))</f>
        <v>0</v>
      </c>
      <c r="W428" s="31">
        <f>IF(T428=0,0,SUM($V$65:V428))</f>
        <v>0</v>
      </c>
      <c r="X428" s="31" t="str">
        <f t="shared" si="139"/>
        <v>-</v>
      </c>
      <c r="Y428" s="47"/>
      <c r="Z428" s="29">
        <v>354</v>
      </c>
      <c r="AA428" s="31" t="str">
        <f t="shared" si="146"/>
        <v/>
      </c>
      <c r="AB428" s="31" t="str">
        <f t="shared" si="147"/>
        <v/>
      </c>
      <c r="AC428" s="31" t="str">
        <f t="shared" si="148"/>
        <v/>
      </c>
      <c r="AD428" s="30">
        <f t="shared" si="149"/>
        <v>0</v>
      </c>
    </row>
    <row r="429" spans="1:30" x14ac:dyDescent="0.25">
      <c r="A429" s="3"/>
      <c r="B429" s="5" t="str">
        <f>IFERROR(VLOOKUP($A429,'Lookup tables'!$A$2:$E$247,2,FALSE),"")</f>
        <v/>
      </c>
      <c r="C429" s="27" t="str">
        <f>IFERROR(VLOOKUP(A429,'Lookup tables'!$A$2:$E$247,5,FALSE),"")</f>
        <v/>
      </c>
      <c r="D429" s="5">
        <f>IF(ISNUMBER(VLOOKUP($A429,'Lookup tables'!$A$2:$E$247,4,FALSE)),VLOOKUP($A429,'Lookup tables'!$A$2:$E$247,4,FALSE),0)</f>
        <v>0</v>
      </c>
      <c r="E429" s="4"/>
      <c r="F429" s="7">
        <f t="shared" si="151"/>
        <v>0</v>
      </c>
      <c r="G429" s="87"/>
      <c r="H429" s="2"/>
      <c r="I429" s="21">
        <f t="shared" si="150"/>
        <v>0</v>
      </c>
      <c r="J429" s="21">
        <f t="shared" si="152"/>
        <v>0</v>
      </c>
      <c r="K429" s="21">
        <f t="shared" si="153"/>
        <v>0</v>
      </c>
      <c r="T429" s="46">
        <f t="shared" si="138"/>
        <v>0</v>
      </c>
      <c r="U429" s="31">
        <f t="shared" si="145"/>
        <v>659</v>
      </c>
      <c r="V429" s="31">
        <f>IF(T429=0,0,IF(U429=1,1,IF(COUNTIF($T$65:T428,T429)=0,1,0)))</f>
        <v>0</v>
      </c>
      <c r="W429" s="31">
        <f>IF(T429=0,0,SUM($V$65:V429))</f>
        <v>0</v>
      </c>
      <c r="X429" s="31" t="str">
        <f t="shared" si="139"/>
        <v>-</v>
      </c>
      <c r="Y429" s="47"/>
      <c r="Z429" s="29">
        <v>355</v>
      </c>
      <c r="AA429" s="31" t="str">
        <f t="shared" si="146"/>
        <v/>
      </c>
      <c r="AB429" s="31" t="str">
        <f t="shared" si="147"/>
        <v/>
      </c>
      <c r="AC429" s="31" t="str">
        <f t="shared" si="148"/>
        <v/>
      </c>
      <c r="AD429" s="30">
        <f t="shared" si="149"/>
        <v>0</v>
      </c>
    </row>
    <row r="430" spans="1:30" x14ac:dyDescent="0.25">
      <c r="A430" s="3"/>
      <c r="B430" s="5" t="str">
        <f>IFERROR(VLOOKUP($A430,'Lookup tables'!$A$2:$E$247,2,FALSE),"")</f>
        <v/>
      </c>
      <c r="C430" s="27" t="str">
        <f>IFERROR(VLOOKUP(A430,'Lookup tables'!$A$2:$E$247,5,FALSE),"")</f>
        <v/>
      </c>
      <c r="D430" s="5">
        <f>IF(ISNUMBER(VLOOKUP($A430,'Lookup tables'!$A$2:$E$247,4,FALSE)),VLOOKUP($A430,'Lookup tables'!$A$2:$E$247,4,FALSE),0)</f>
        <v>0</v>
      </c>
      <c r="E430" s="4"/>
      <c r="F430" s="7">
        <f t="shared" si="151"/>
        <v>0</v>
      </c>
      <c r="G430" s="87"/>
      <c r="H430" s="2"/>
      <c r="I430" s="21">
        <f t="shared" si="150"/>
        <v>0</v>
      </c>
      <c r="J430" s="21">
        <f t="shared" si="152"/>
        <v>0</v>
      </c>
      <c r="K430" s="21">
        <f t="shared" si="153"/>
        <v>0</v>
      </c>
      <c r="T430" s="46">
        <f t="shared" si="138"/>
        <v>0</v>
      </c>
      <c r="U430" s="31">
        <f t="shared" si="145"/>
        <v>659</v>
      </c>
      <c r="V430" s="31">
        <f>IF(T430=0,0,IF(U430=1,1,IF(COUNTIF($T$65:T429,T430)=0,1,0)))</f>
        <v>0</v>
      </c>
      <c r="W430" s="31">
        <f>IF(T430=0,0,SUM($V$65:V430))</f>
        <v>0</v>
      </c>
      <c r="X430" s="31" t="str">
        <f t="shared" si="139"/>
        <v>-</v>
      </c>
      <c r="Y430" s="47"/>
      <c r="Z430" s="29">
        <v>356</v>
      </c>
      <c r="AA430" s="31" t="str">
        <f t="shared" si="146"/>
        <v/>
      </c>
      <c r="AB430" s="31" t="str">
        <f t="shared" si="147"/>
        <v/>
      </c>
      <c r="AC430" s="31" t="str">
        <f t="shared" si="148"/>
        <v/>
      </c>
      <c r="AD430" s="30">
        <f t="shared" si="149"/>
        <v>0</v>
      </c>
    </row>
    <row r="431" spans="1:30" x14ac:dyDescent="0.25">
      <c r="A431" s="3"/>
      <c r="B431" s="5" t="str">
        <f>IFERROR(VLOOKUP($A431,'Lookup tables'!$A$2:$E$247,2,FALSE),"")</f>
        <v/>
      </c>
      <c r="C431" s="27" t="str">
        <f>IFERROR(VLOOKUP(A431,'Lookup tables'!$A$2:$E$247,5,FALSE),"")</f>
        <v/>
      </c>
      <c r="D431" s="5">
        <f>IF(ISNUMBER(VLOOKUP($A431,'Lookup tables'!$A$2:$E$247,4,FALSE)),VLOOKUP($A431,'Lookup tables'!$A$2:$E$247,4,FALSE),0)</f>
        <v>0</v>
      </c>
      <c r="E431" s="4"/>
      <c r="F431" s="7">
        <f t="shared" si="151"/>
        <v>0</v>
      </c>
      <c r="G431" s="87"/>
      <c r="H431" s="2"/>
      <c r="I431" s="21">
        <f t="shared" si="150"/>
        <v>0</v>
      </c>
      <c r="J431" s="21">
        <f t="shared" si="152"/>
        <v>0</v>
      </c>
      <c r="K431" s="21">
        <f t="shared" si="153"/>
        <v>0</v>
      </c>
      <c r="T431" s="46">
        <f t="shared" si="138"/>
        <v>0</v>
      </c>
      <c r="U431" s="31">
        <f t="shared" si="145"/>
        <v>659</v>
      </c>
      <c r="V431" s="31">
        <f>IF(T431=0,0,IF(U431=1,1,IF(COUNTIF($T$65:T430,T431)=0,1,0)))</f>
        <v>0</v>
      </c>
      <c r="W431" s="31">
        <f>IF(T431=0,0,SUM($V$65:V431))</f>
        <v>0</v>
      </c>
      <c r="X431" s="31" t="str">
        <f t="shared" si="139"/>
        <v>-</v>
      </c>
      <c r="Y431" s="47"/>
      <c r="Z431" s="29">
        <v>357</v>
      </c>
      <c r="AA431" s="31" t="str">
        <f t="shared" si="146"/>
        <v/>
      </c>
      <c r="AB431" s="31" t="str">
        <f t="shared" si="147"/>
        <v/>
      </c>
      <c r="AC431" s="31" t="str">
        <f t="shared" si="148"/>
        <v/>
      </c>
      <c r="AD431" s="30">
        <f t="shared" si="149"/>
        <v>0</v>
      </c>
    </row>
    <row r="432" spans="1:30" x14ac:dyDescent="0.25">
      <c r="A432" s="3"/>
      <c r="B432" s="5" t="str">
        <f>IFERROR(VLOOKUP($A432,'Lookup tables'!$A$2:$E$247,2,FALSE),"")</f>
        <v/>
      </c>
      <c r="C432" s="27" t="str">
        <f>IFERROR(VLOOKUP(A432,'Lookup tables'!$A$2:$E$247,5,FALSE),"")</f>
        <v/>
      </c>
      <c r="D432" s="5">
        <f>IF(ISNUMBER(VLOOKUP($A432,'Lookup tables'!$A$2:$E$247,4,FALSE)),VLOOKUP($A432,'Lookup tables'!$A$2:$E$247,4,FALSE),0)</f>
        <v>0</v>
      </c>
      <c r="E432" s="4"/>
      <c r="F432" s="7">
        <f t="shared" si="151"/>
        <v>0</v>
      </c>
      <c r="G432" s="87"/>
      <c r="H432" s="2"/>
      <c r="I432" s="21">
        <f t="shared" si="150"/>
        <v>0</v>
      </c>
      <c r="J432" s="21">
        <f t="shared" si="152"/>
        <v>0</v>
      </c>
      <c r="K432" s="21">
        <f t="shared" si="153"/>
        <v>0</v>
      </c>
      <c r="T432" s="46">
        <f t="shared" si="138"/>
        <v>0</v>
      </c>
      <c r="U432" s="31">
        <f t="shared" si="145"/>
        <v>659</v>
      </c>
      <c r="V432" s="31">
        <f>IF(T432=0,0,IF(U432=1,1,IF(COUNTIF($T$65:T431,T432)=0,1,0)))</f>
        <v>0</v>
      </c>
      <c r="W432" s="31">
        <f>IF(T432=0,0,SUM($V$65:V432))</f>
        <v>0</v>
      </c>
      <c r="X432" s="31" t="str">
        <f t="shared" si="139"/>
        <v>-</v>
      </c>
      <c r="Y432" s="47"/>
      <c r="Z432" s="29">
        <v>358</v>
      </c>
      <c r="AA432" s="31" t="str">
        <f t="shared" si="146"/>
        <v/>
      </c>
      <c r="AB432" s="31" t="str">
        <f t="shared" si="147"/>
        <v/>
      </c>
      <c r="AC432" s="31" t="str">
        <f t="shared" si="148"/>
        <v/>
      </c>
      <c r="AD432" s="30">
        <f t="shared" si="149"/>
        <v>0</v>
      </c>
    </row>
    <row r="433" spans="1:44" x14ac:dyDescent="0.25">
      <c r="A433" s="3"/>
      <c r="B433" s="5" t="str">
        <f>IFERROR(VLOOKUP($A433,'Lookup tables'!$A$2:$E$247,2,FALSE),"")</f>
        <v/>
      </c>
      <c r="C433" s="27" t="str">
        <f>IFERROR(VLOOKUP(A433,'Lookup tables'!$A$2:$E$247,5,FALSE),"")</f>
        <v/>
      </c>
      <c r="D433" s="5">
        <f>IF(ISNUMBER(VLOOKUP($A433,'Lookup tables'!$A$2:$E$247,4,FALSE)),VLOOKUP($A433,'Lookup tables'!$A$2:$E$247,4,FALSE),0)</f>
        <v>0</v>
      </c>
      <c r="E433" s="4"/>
      <c r="F433" s="7">
        <f t="shared" si="151"/>
        <v>0</v>
      </c>
      <c r="G433" s="87"/>
      <c r="H433" s="2"/>
      <c r="I433" s="21">
        <f t="shared" si="150"/>
        <v>0</v>
      </c>
      <c r="J433" s="21">
        <f t="shared" si="152"/>
        <v>0</v>
      </c>
      <c r="K433" s="21">
        <f t="shared" si="153"/>
        <v>0</v>
      </c>
      <c r="T433" s="46">
        <f t="shared" si="138"/>
        <v>0</v>
      </c>
      <c r="U433" s="31">
        <f t="shared" si="145"/>
        <v>659</v>
      </c>
      <c r="V433" s="31">
        <f>IF(T433=0,0,IF(U433=1,1,IF(COUNTIF($T$65:T432,T433)=0,1,0)))</f>
        <v>0</v>
      </c>
      <c r="W433" s="31">
        <f>IF(T433=0,0,SUM($V$65:V433))</f>
        <v>0</v>
      </c>
      <c r="X433" s="31" t="str">
        <f t="shared" si="139"/>
        <v>-</v>
      </c>
      <c r="Y433" s="47"/>
      <c r="Z433" s="29">
        <v>359</v>
      </c>
      <c r="AA433" s="31" t="str">
        <f t="shared" si="146"/>
        <v/>
      </c>
      <c r="AB433" s="31" t="str">
        <f t="shared" si="147"/>
        <v/>
      </c>
      <c r="AC433" s="31" t="str">
        <f t="shared" si="148"/>
        <v/>
      </c>
      <c r="AD433" s="30">
        <f t="shared" si="149"/>
        <v>0</v>
      </c>
    </row>
    <row r="434" spans="1:44" x14ac:dyDescent="0.25">
      <c r="A434" s="3"/>
      <c r="B434" s="5" t="str">
        <f>IFERROR(VLOOKUP($A434,'Lookup tables'!$A$2:$E$247,2,FALSE),"")</f>
        <v/>
      </c>
      <c r="C434" s="27" t="str">
        <f>IFERROR(VLOOKUP(A434,'Lookup tables'!$A$2:$E$247,5,FALSE),"")</f>
        <v/>
      </c>
      <c r="D434" s="5">
        <f>IF(ISNUMBER(VLOOKUP($A434,'Lookup tables'!$A$2:$E$247,4,FALSE)),VLOOKUP($A434,'Lookup tables'!$A$2:$E$247,4,FALSE),0)</f>
        <v>0</v>
      </c>
      <c r="E434" s="4"/>
      <c r="F434" s="7">
        <f t="shared" si="151"/>
        <v>0</v>
      </c>
      <c r="G434" s="87"/>
      <c r="H434" s="2"/>
      <c r="I434" s="21">
        <f t="shared" si="150"/>
        <v>0</v>
      </c>
      <c r="J434" s="21">
        <f t="shared" si="152"/>
        <v>0</v>
      </c>
      <c r="K434" s="21">
        <f t="shared" si="153"/>
        <v>0</v>
      </c>
      <c r="T434" s="46">
        <f t="shared" si="138"/>
        <v>0</v>
      </c>
      <c r="U434" s="31">
        <f t="shared" si="145"/>
        <v>659</v>
      </c>
      <c r="V434" s="31">
        <f>IF(T434=0,0,IF(U434=1,1,IF(COUNTIF($T$65:T433,T434)=0,1,0)))</f>
        <v>0</v>
      </c>
      <c r="W434" s="31">
        <f>IF(T434=0,0,SUM($V$65:V434))</f>
        <v>0</v>
      </c>
      <c r="X434" s="31" t="str">
        <f t="shared" si="139"/>
        <v>-</v>
      </c>
      <c r="Y434" s="47"/>
      <c r="Z434" s="29">
        <v>360</v>
      </c>
      <c r="AA434" s="31" t="str">
        <f t="shared" si="146"/>
        <v/>
      </c>
      <c r="AB434" s="31" t="str">
        <f t="shared" si="147"/>
        <v/>
      </c>
      <c r="AC434" s="31" t="str">
        <f t="shared" si="148"/>
        <v/>
      </c>
      <c r="AD434" s="30">
        <f t="shared" si="149"/>
        <v>0</v>
      </c>
    </row>
    <row r="435" spans="1:44" x14ac:dyDescent="0.25">
      <c r="A435" s="3"/>
      <c r="B435" s="5" t="str">
        <f>IFERROR(VLOOKUP($A435,'Lookup tables'!$A$2:$E$247,2,FALSE),"")</f>
        <v/>
      </c>
      <c r="C435" s="27" t="str">
        <f>IFERROR(VLOOKUP(A435,'Lookup tables'!$A$2:$E$247,5,FALSE),"")</f>
        <v/>
      </c>
      <c r="D435" s="5">
        <f>IF(ISNUMBER(VLOOKUP($A435,'Lookup tables'!$A$2:$E$247,4,FALSE)),VLOOKUP($A435,'Lookup tables'!$A$2:$E$247,4,FALSE),0)</f>
        <v>0</v>
      </c>
      <c r="E435" s="4"/>
      <c r="F435" s="7">
        <f t="shared" si="151"/>
        <v>0</v>
      </c>
      <c r="G435" s="87"/>
      <c r="H435" s="2"/>
      <c r="I435" s="21">
        <f t="shared" si="150"/>
        <v>0</v>
      </c>
      <c r="J435" s="21">
        <f t="shared" si="152"/>
        <v>0</v>
      </c>
      <c r="K435" s="21">
        <f t="shared" si="153"/>
        <v>0</v>
      </c>
      <c r="T435" s="46">
        <f t="shared" si="138"/>
        <v>0</v>
      </c>
      <c r="U435" s="31">
        <f t="shared" si="145"/>
        <v>659</v>
      </c>
      <c r="V435" s="31">
        <f>IF(T435=0,0,IF(U435=1,1,IF(COUNTIF($T$65:T434,T435)=0,1,0)))</f>
        <v>0</v>
      </c>
      <c r="W435" s="31">
        <f>IF(T435=0,0,SUM($V$65:V435))</f>
        <v>0</v>
      </c>
      <c r="X435" s="31" t="str">
        <f t="shared" si="139"/>
        <v>-</v>
      </c>
      <c r="Y435" s="47"/>
      <c r="Z435" s="29">
        <v>361</v>
      </c>
      <c r="AA435" s="31" t="str">
        <f t="shared" si="146"/>
        <v/>
      </c>
      <c r="AB435" s="31" t="str">
        <f t="shared" si="147"/>
        <v/>
      </c>
      <c r="AC435" s="31" t="str">
        <f t="shared" si="148"/>
        <v/>
      </c>
      <c r="AD435" s="30">
        <f t="shared" si="149"/>
        <v>0</v>
      </c>
    </row>
    <row r="436" spans="1:44" x14ac:dyDescent="0.25">
      <c r="A436" s="19"/>
      <c r="B436" s="2"/>
      <c r="C436" s="2"/>
      <c r="D436" s="2"/>
      <c r="E436" s="2"/>
      <c r="F436" s="2"/>
      <c r="G436" s="87"/>
      <c r="H436" s="2"/>
      <c r="I436" s="2"/>
      <c r="J436" s="2"/>
      <c r="K436" s="2"/>
      <c r="T436" s="46">
        <f t="shared" si="138"/>
        <v>0</v>
      </c>
      <c r="U436" s="31">
        <f t="shared" si="145"/>
        <v>659</v>
      </c>
      <c r="V436" s="31">
        <f>IF(T436=0,0,IF(U436=1,1,IF(COUNTIF($T$65:T435,T436)=0,1,0)))</f>
        <v>0</v>
      </c>
      <c r="W436" s="31">
        <f>IF(T436=0,0,SUM($V$65:V436))</f>
        <v>0</v>
      </c>
      <c r="X436" s="31" t="str">
        <f t="shared" si="139"/>
        <v>-</v>
      </c>
      <c r="Y436" s="47"/>
      <c r="Z436" s="29">
        <v>362</v>
      </c>
      <c r="AA436" s="31" t="str">
        <f t="shared" si="146"/>
        <v/>
      </c>
      <c r="AB436" s="31" t="str">
        <f t="shared" si="147"/>
        <v/>
      </c>
      <c r="AC436" s="31" t="str">
        <f t="shared" si="148"/>
        <v/>
      </c>
      <c r="AD436" s="30">
        <f t="shared" si="149"/>
        <v>0</v>
      </c>
    </row>
    <row r="437" spans="1:44" ht="20.25" x14ac:dyDescent="0.35">
      <c r="A437" s="24" t="s">
        <v>41</v>
      </c>
      <c r="B437" s="2"/>
      <c r="C437" s="2"/>
      <c r="D437" s="2"/>
      <c r="E437" s="2"/>
      <c r="F437" s="2"/>
      <c r="G437" s="87"/>
      <c r="H437" s="2"/>
      <c r="I437" s="2"/>
      <c r="J437" s="2"/>
      <c r="K437" s="2"/>
      <c r="T437" s="46">
        <f t="shared" si="138"/>
        <v>0</v>
      </c>
      <c r="U437" s="31">
        <f t="shared" si="145"/>
        <v>659</v>
      </c>
      <c r="V437" s="31">
        <f>IF(T437=0,0,IF(U437=1,1,IF(COUNTIF($T$65:T436,T437)=0,1,0)))</f>
        <v>0</v>
      </c>
      <c r="W437" s="31">
        <f>IF(T437=0,0,SUM($V$65:V437))</f>
        <v>0</v>
      </c>
      <c r="X437" s="31" t="str">
        <f t="shared" si="139"/>
        <v>-</v>
      </c>
      <c r="Y437" s="47"/>
      <c r="Z437" s="29">
        <v>363</v>
      </c>
      <c r="AA437" s="31" t="str">
        <f t="shared" si="146"/>
        <v/>
      </c>
      <c r="AB437" s="31" t="str">
        <f t="shared" si="147"/>
        <v/>
      </c>
      <c r="AC437" s="31" t="str">
        <f t="shared" si="148"/>
        <v/>
      </c>
      <c r="AD437" s="30">
        <f t="shared" si="149"/>
        <v>0</v>
      </c>
    </row>
    <row r="438" spans="1:44" ht="63" customHeight="1" x14ac:dyDescent="0.25">
      <c r="A438" s="136" t="s">
        <v>42</v>
      </c>
      <c r="B438" s="141"/>
      <c r="C438" s="141"/>
      <c r="D438" s="141"/>
      <c r="E438" s="141"/>
      <c r="F438" s="137"/>
      <c r="G438" s="87"/>
      <c r="H438" s="2"/>
      <c r="I438" s="2"/>
      <c r="J438" s="2"/>
      <c r="K438" s="2"/>
      <c r="T438" s="46">
        <f t="shared" si="138"/>
        <v>0</v>
      </c>
      <c r="U438" s="31">
        <f t="shared" si="145"/>
        <v>659</v>
      </c>
      <c r="V438" s="31">
        <f>IF(T438=0,0,IF(U438=1,1,IF(COUNTIF($T$65:T437,T438)=0,1,0)))</f>
        <v>0</v>
      </c>
      <c r="W438" s="31">
        <f>IF(T438=0,0,SUM($V$65:V438))</f>
        <v>0</v>
      </c>
      <c r="X438" s="31" t="str">
        <f t="shared" si="139"/>
        <v>-</v>
      </c>
      <c r="Y438" s="47"/>
      <c r="Z438" s="29">
        <v>364</v>
      </c>
      <c r="AA438" s="31" t="str">
        <f t="shared" si="146"/>
        <v/>
      </c>
      <c r="AB438" s="31" t="str">
        <f t="shared" si="147"/>
        <v/>
      </c>
      <c r="AC438" s="31" t="str">
        <f t="shared" si="148"/>
        <v/>
      </c>
      <c r="AD438" s="30">
        <f t="shared" si="149"/>
        <v>0</v>
      </c>
    </row>
    <row r="439" spans="1:44" ht="48" x14ac:dyDescent="0.25">
      <c r="A439" s="17" t="s">
        <v>34</v>
      </c>
      <c r="B439" s="6" t="s">
        <v>35</v>
      </c>
      <c r="C439" s="6" t="s">
        <v>18</v>
      </c>
      <c r="D439" s="6" t="s">
        <v>36</v>
      </c>
      <c r="E439" s="10" t="s">
        <v>37</v>
      </c>
      <c r="F439" s="10" t="s">
        <v>38</v>
      </c>
      <c r="G439" s="87"/>
      <c r="H439" s="2"/>
      <c r="I439" s="2"/>
      <c r="J439" s="2"/>
      <c r="K439" s="2"/>
      <c r="M439" s="35"/>
      <c r="N439" s="35"/>
      <c r="O439" s="35"/>
      <c r="P439" s="35"/>
      <c r="Q439" s="35"/>
      <c r="R439" s="35"/>
      <c r="T439" s="46">
        <f t="shared" si="138"/>
        <v>0</v>
      </c>
      <c r="U439" s="31">
        <f t="shared" si="145"/>
        <v>659</v>
      </c>
      <c r="V439" s="31">
        <f>IF(T439=0,0,IF(U439=1,1,IF(COUNTIF($T$65:T438,T439)=0,1,0)))</f>
        <v>0</v>
      </c>
      <c r="W439" s="31">
        <f>IF(T439=0,0,SUM($V$65:V439))</f>
        <v>0</v>
      </c>
      <c r="X439" s="31" t="str">
        <f t="shared" si="139"/>
        <v>-</v>
      </c>
      <c r="Y439" s="47"/>
      <c r="Z439" s="29">
        <v>365</v>
      </c>
      <c r="AA439" s="31" t="str">
        <f t="shared" si="146"/>
        <v/>
      </c>
      <c r="AB439" s="31" t="str">
        <f t="shared" si="147"/>
        <v/>
      </c>
      <c r="AC439" s="31" t="str">
        <f t="shared" si="148"/>
        <v/>
      </c>
      <c r="AD439" s="30">
        <f t="shared" si="149"/>
        <v>0</v>
      </c>
    </row>
    <row r="440" spans="1:44" x14ac:dyDescent="0.25">
      <c r="A440" s="3"/>
      <c r="B440" s="4"/>
      <c r="C440" s="77"/>
      <c r="D440" s="6">
        <f>IF(ISNUMBER(VLOOKUP(AR440,'Lookup tables'!$I$2:$J$15,2,FALSE)),VLOOKUP(AR440,'Lookup tables'!$I$2:$J$15,2,FALSE),0)</f>
        <v>0</v>
      </c>
      <c r="E440" s="4"/>
      <c r="F440" s="7">
        <f>D440*E440</f>
        <v>0</v>
      </c>
      <c r="G440" s="87" t="str">
        <f t="shared" ref="G440:G459" si="154">IF(S440=FALSE,$R$61,"")</f>
        <v/>
      </c>
      <c r="H440" s="2"/>
      <c r="I440" s="2"/>
      <c r="J440" s="2"/>
      <c r="K440" s="2"/>
      <c r="M440" s="36">
        <f t="shared" ref="M440:R440" si="155">A440</f>
        <v>0</v>
      </c>
      <c r="N440" s="36">
        <f t="shared" si="155"/>
        <v>0</v>
      </c>
      <c r="O440" s="36">
        <f t="shared" si="155"/>
        <v>0</v>
      </c>
      <c r="P440" s="36">
        <f t="shared" si="155"/>
        <v>0</v>
      </c>
      <c r="Q440" s="36">
        <f t="shared" si="155"/>
        <v>0</v>
      </c>
      <c r="R440" s="45">
        <f t="shared" si="155"/>
        <v>0</v>
      </c>
      <c r="S440" s="83" t="str">
        <f t="shared" ref="S440:S459" si="156">IF(ISBLANK(C440),"BLANK",SUMPRODUCT(--($M$65:$M$759=M440),--($N$65:$N$759=B440),--($O$65:$O$759=O440))=COUNTIF($M$65:$M$759,M440))</f>
        <v>BLANK</v>
      </c>
      <c r="T440" s="46">
        <f t="shared" si="138"/>
        <v>0</v>
      </c>
      <c r="U440" s="31">
        <f t="shared" si="145"/>
        <v>659</v>
      </c>
      <c r="V440" s="31">
        <f>IF(T440=0,0,IF(U440=1,1,IF(COUNTIF($T$65:T439,T440)=0,1,0)))</f>
        <v>0</v>
      </c>
      <c r="W440" s="31">
        <f>IF(T440=0,0,SUM($V$65:V440))</f>
        <v>0</v>
      </c>
      <c r="X440" s="31" t="str">
        <f t="shared" si="139"/>
        <v>-</v>
      </c>
      <c r="Y440" s="47"/>
      <c r="Z440" s="29">
        <v>366</v>
      </c>
      <c r="AA440" s="31" t="str">
        <f t="shared" si="146"/>
        <v/>
      </c>
      <c r="AB440" s="31" t="str">
        <f t="shared" si="147"/>
        <v/>
      </c>
      <c r="AC440" s="31" t="str">
        <f t="shared" si="148"/>
        <v/>
      </c>
      <c r="AD440" s="30">
        <f t="shared" si="149"/>
        <v>0</v>
      </c>
      <c r="AR440" s="1">
        <f>IF($C440='Lookup tables'!$G$13,'Lookup tables'!$I$13,IF($C440='Lookup tables'!$G$14,'Lookup tables'!$I$14,$C440))</f>
        <v>0</v>
      </c>
    </row>
    <row r="441" spans="1:44" x14ac:dyDescent="0.25">
      <c r="A441" s="3"/>
      <c r="B441" s="4"/>
      <c r="C441" s="77"/>
      <c r="D441" s="6">
        <f>IF(ISNUMBER(VLOOKUP(AR441,'Lookup tables'!$I$2:$J$15,2,FALSE)),VLOOKUP(AR441,'Lookup tables'!$I$2:$J$15,2,FALSE),0)</f>
        <v>0</v>
      </c>
      <c r="E441" s="4"/>
      <c r="F441" s="7">
        <f t="shared" ref="F441:F459" si="157">D441*E441</f>
        <v>0</v>
      </c>
      <c r="G441" s="87" t="str">
        <f t="shared" si="154"/>
        <v/>
      </c>
      <c r="H441" s="2"/>
      <c r="I441" s="2"/>
      <c r="J441" s="2"/>
      <c r="K441" s="2"/>
      <c r="M441" s="36">
        <f t="shared" ref="M441:M459" si="158">A441</f>
        <v>0</v>
      </c>
      <c r="N441" s="36">
        <f t="shared" ref="N441:N459" si="159">B441</f>
        <v>0</v>
      </c>
      <c r="O441" s="36">
        <f t="shared" ref="O441:O459" si="160">C441</f>
        <v>0</v>
      </c>
      <c r="P441" s="36">
        <f t="shared" ref="P441:P459" si="161">D441</f>
        <v>0</v>
      </c>
      <c r="Q441" s="36">
        <f t="shared" ref="Q441:Q459" si="162">E441</f>
        <v>0</v>
      </c>
      <c r="R441" s="45">
        <f t="shared" ref="R441:R459" si="163">F441</f>
        <v>0</v>
      </c>
      <c r="S441" s="83" t="str">
        <f t="shared" si="156"/>
        <v>BLANK</v>
      </c>
      <c r="T441" s="46">
        <f t="shared" si="138"/>
        <v>0</v>
      </c>
      <c r="U441" s="31">
        <f t="shared" si="145"/>
        <v>659</v>
      </c>
      <c r="V441" s="31">
        <f>IF(T441=0,0,IF(U441=1,1,IF(COUNTIF($T$65:T440,T441)=0,1,0)))</f>
        <v>0</v>
      </c>
      <c r="W441" s="31">
        <f>IF(T441=0,0,SUM($V$65:V441))</f>
        <v>0</v>
      </c>
      <c r="X441" s="31" t="str">
        <f t="shared" si="139"/>
        <v>-</v>
      </c>
      <c r="Y441" s="47"/>
      <c r="Z441" s="29">
        <v>367</v>
      </c>
      <c r="AA441" s="31" t="str">
        <f t="shared" si="146"/>
        <v/>
      </c>
      <c r="AB441" s="31" t="str">
        <f t="shared" si="147"/>
        <v/>
      </c>
      <c r="AC441" s="31" t="str">
        <f t="shared" si="148"/>
        <v/>
      </c>
      <c r="AD441" s="30">
        <f t="shared" si="149"/>
        <v>0</v>
      </c>
      <c r="AR441" s="1">
        <f>IF($C441='Lookup tables'!$G$13,'Lookup tables'!$I$13,IF($C441='Lookup tables'!$G$14,'Lookup tables'!$I$14,$C441))</f>
        <v>0</v>
      </c>
    </row>
    <row r="442" spans="1:44" x14ac:dyDescent="0.25">
      <c r="A442" s="3"/>
      <c r="B442" s="4"/>
      <c r="C442" s="77"/>
      <c r="D442" s="6">
        <f>IF(ISNUMBER(VLOOKUP(AR442,'Lookup tables'!$I$2:$J$15,2,FALSE)),VLOOKUP(AR442,'Lookup tables'!$I$2:$J$15,2,FALSE),0)</f>
        <v>0</v>
      </c>
      <c r="E442" s="4"/>
      <c r="F442" s="7">
        <f t="shared" si="157"/>
        <v>0</v>
      </c>
      <c r="G442" s="87" t="str">
        <f t="shared" si="154"/>
        <v/>
      </c>
      <c r="H442" s="2"/>
      <c r="I442" s="2"/>
      <c r="J442" s="2"/>
      <c r="K442" s="2"/>
      <c r="M442" s="36">
        <f t="shared" si="158"/>
        <v>0</v>
      </c>
      <c r="N442" s="36">
        <f t="shared" si="159"/>
        <v>0</v>
      </c>
      <c r="O442" s="36">
        <f t="shared" si="160"/>
        <v>0</v>
      </c>
      <c r="P442" s="36">
        <f t="shared" si="161"/>
        <v>0</v>
      </c>
      <c r="Q442" s="36">
        <f t="shared" si="162"/>
        <v>0</v>
      </c>
      <c r="R442" s="45">
        <f t="shared" si="163"/>
        <v>0</v>
      </c>
      <c r="S442" s="83" t="str">
        <f t="shared" si="156"/>
        <v>BLANK</v>
      </c>
      <c r="T442" s="46">
        <f t="shared" si="138"/>
        <v>0</v>
      </c>
      <c r="U442" s="31">
        <f t="shared" ref="U442:U473" si="164">COUNTIF($T$65:$T$759,T442)</f>
        <v>659</v>
      </c>
      <c r="V442" s="31">
        <f>IF(T442=0,0,IF(U442=1,1,IF(COUNTIF($T$65:T441,T442)=0,1,0)))</f>
        <v>0</v>
      </c>
      <c r="W442" s="31">
        <f>IF(T442=0,0,SUM($V$65:V442))</f>
        <v>0</v>
      </c>
      <c r="X442" s="31" t="str">
        <f t="shared" si="139"/>
        <v>-</v>
      </c>
      <c r="Y442" s="47"/>
      <c r="Z442" s="29">
        <v>368</v>
      </c>
      <c r="AA442" s="31" t="str">
        <f t="shared" ref="AA442:AA473" si="165">IF(ISNA(VLOOKUP(Z442,$W$65:$X$759,2,0)),"",VLOOKUP(Z442,$W$65:$X$759,2,0))</f>
        <v/>
      </c>
      <c r="AB442" s="31" t="str">
        <f t="shared" ref="AB442:AB473" si="166">IF(ISNA(INDEX($N$65:$N$759,MATCH(AA442,$M$65:$M$759,0))),"",INDEX($N$65:$N$759,MATCH(AA442,$M$65:$M$759,0)))</f>
        <v/>
      </c>
      <c r="AC442" s="31" t="str">
        <f t="shared" ref="AC442:AC473" si="167">IF(ISNA(INDEX($O$65:$O$759,MATCH(AA442,$M$65:$M$759,0))),"",INDEX($O$65:$O$759,MATCH(AA442,$M$65:$M$759,0)))</f>
        <v/>
      </c>
      <c r="AD442" s="30">
        <f t="shared" ref="AD442:AD473" si="168">SUMIF($M$65:$M$759,AA442,$R$65:$R$759)</f>
        <v>0</v>
      </c>
      <c r="AR442" s="1">
        <f>IF($C442='Lookup tables'!$G$13,'Lookup tables'!$I$13,IF($C442='Lookup tables'!$G$14,'Lookup tables'!$I$14,$C442))</f>
        <v>0</v>
      </c>
    </row>
    <row r="443" spans="1:44" x14ac:dyDescent="0.25">
      <c r="A443" s="3"/>
      <c r="B443" s="4"/>
      <c r="C443" s="77"/>
      <c r="D443" s="6">
        <f>IF(ISNUMBER(VLOOKUP(AR443,'Lookup tables'!$I$2:$J$15,2,FALSE)),VLOOKUP(AR443,'Lookup tables'!$I$2:$J$15,2,FALSE),0)</f>
        <v>0</v>
      </c>
      <c r="E443" s="4"/>
      <c r="F443" s="7">
        <f t="shared" si="157"/>
        <v>0</v>
      </c>
      <c r="G443" s="87" t="str">
        <f t="shared" si="154"/>
        <v/>
      </c>
      <c r="H443" s="2"/>
      <c r="I443" s="2"/>
      <c r="J443" s="2"/>
      <c r="K443" s="2"/>
      <c r="M443" s="36">
        <f t="shared" si="158"/>
        <v>0</v>
      </c>
      <c r="N443" s="36">
        <f t="shared" si="159"/>
        <v>0</v>
      </c>
      <c r="O443" s="36">
        <f t="shared" si="160"/>
        <v>0</v>
      </c>
      <c r="P443" s="36">
        <f t="shared" si="161"/>
        <v>0</v>
      </c>
      <c r="Q443" s="36">
        <f t="shared" si="162"/>
        <v>0</v>
      </c>
      <c r="R443" s="45">
        <f t="shared" si="163"/>
        <v>0</v>
      </c>
      <c r="S443" s="83" t="str">
        <f t="shared" si="156"/>
        <v>BLANK</v>
      </c>
      <c r="T443" s="46">
        <f t="shared" si="138"/>
        <v>0</v>
      </c>
      <c r="U443" s="31">
        <f t="shared" si="164"/>
        <v>659</v>
      </c>
      <c r="V443" s="31">
        <f>IF(T443=0,0,IF(U443=1,1,IF(COUNTIF($T$65:T442,T443)=0,1,0)))</f>
        <v>0</v>
      </c>
      <c r="W443" s="31">
        <f>IF(T443=0,0,SUM($V$65:V443))</f>
        <v>0</v>
      </c>
      <c r="X443" s="31" t="str">
        <f t="shared" si="139"/>
        <v>-</v>
      </c>
      <c r="Y443" s="47"/>
      <c r="Z443" s="29">
        <v>369</v>
      </c>
      <c r="AA443" s="31" t="str">
        <f t="shared" si="165"/>
        <v/>
      </c>
      <c r="AB443" s="31" t="str">
        <f t="shared" si="166"/>
        <v/>
      </c>
      <c r="AC443" s="31" t="str">
        <f t="shared" si="167"/>
        <v/>
      </c>
      <c r="AD443" s="30">
        <f t="shared" si="168"/>
        <v>0</v>
      </c>
      <c r="AR443" s="1">
        <f>IF($C443='Lookup tables'!$G$13,'Lookup tables'!$I$13,IF($C443='Lookup tables'!$G$14,'Lookup tables'!$I$14,$C443))</f>
        <v>0</v>
      </c>
    </row>
    <row r="444" spans="1:44" x14ac:dyDescent="0.25">
      <c r="A444" s="3"/>
      <c r="B444" s="4"/>
      <c r="C444" s="77"/>
      <c r="D444" s="6">
        <f>IF(ISNUMBER(VLOOKUP(AR444,'Lookup tables'!$I$2:$J$15,2,FALSE)),VLOOKUP(AR444,'Lookup tables'!$I$2:$J$15,2,FALSE),0)</f>
        <v>0</v>
      </c>
      <c r="E444" s="4"/>
      <c r="F444" s="7">
        <f t="shared" si="157"/>
        <v>0</v>
      </c>
      <c r="G444" s="87" t="str">
        <f t="shared" si="154"/>
        <v/>
      </c>
      <c r="H444" s="2"/>
      <c r="I444" s="2"/>
      <c r="J444" s="2"/>
      <c r="K444" s="2"/>
      <c r="M444" s="36">
        <f t="shared" si="158"/>
        <v>0</v>
      </c>
      <c r="N444" s="36">
        <f t="shared" si="159"/>
        <v>0</v>
      </c>
      <c r="O444" s="36">
        <f t="shared" si="160"/>
        <v>0</v>
      </c>
      <c r="P444" s="36">
        <f t="shared" si="161"/>
        <v>0</v>
      </c>
      <c r="Q444" s="36">
        <f t="shared" si="162"/>
        <v>0</v>
      </c>
      <c r="R444" s="45">
        <f t="shared" si="163"/>
        <v>0</v>
      </c>
      <c r="S444" s="83" t="str">
        <f t="shared" si="156"/>
        <v>BLANK</v>
      </c>
      <c r="T444" s="46">
        <f t="shared" si="138"/>
        <v>0</v>
      </c>
      <c r="U444" s="31">
        <f t="shared" si="164"/>
        <v>659</v>
      </c>
      <c r="V444" s="31">
        <f>IF(T444=0,0,IF(U444=1,1,IF(COUNTIF($T$65:T443,T444)=0,1,0)))</f>
        <v>0</v>
      </c>
      <c r="W444" s="31">
        <f>IF(T444=0,0,SUM($V$65:V444))</f>
        <v>0</v>
      </c>
      <c r="X444" s="31" t="str">
        <f t="shared" si="139"/>
        <v>-</v>
      </c>
      <c r="Y444" s="47"/>
      <c r="Z444" s="29">
        <v>370</v>
      </c>
      <c r="AA444" s="31" t="str">
        <f t="shared" si="165"/>
        <v/>
      </c>
      <c r="AB444" s="31" t="str">
        <f t="shared" si="166"/>
        <v/>
      </c>
      <c r="AC444" s="31" t="str">
        <f t="shared" si="167"/>
        <v/>
      </c>
      <c r="AD444" s="30">
        <f t="shared" si="168"/>
        <v>0</v>
      </c>
      <c r="AR444" s="1">
        <f>IF($C444='Lookup tables'!$G$13,'Lookup tables'!$I$13,IF($C444='Lookup tables'!$G$14,'Lookup tables'!$I$14,$C444))</f>
        <v>0</v>
      </c>
    </row>
    <row r="445" spans="1:44" x14ac:dyDescent="0.25">
      <c r="A445" s="3"/>
      <c r="B445" s="4"/>
      <c r="C445" s="77"/>
      <c r="D445" s="6">
        <f>IF(ISNUMBER(VLOOKUP(AR445,'Lookup tables'!$I$2:$J$15,2,FALSE)),VLOOKUP(AR445,'Lookup tables'!$I$2:$J$15,2,FALSE),0)</f>
        <v>0</v>
      </c>
      <c r="E445" s="4"/>
      <c r="F445" s="7">
        <f t="shared" si="157"/>
        <v>0</v>
      </c>
      <c r="G445" s="87" t="str">
        <f t="shared" si="154"/>
        <v/>
      </c>
      <c r="H445" s="2"/>
      <c r="I445" s="2"/>
      <c r="J445" s="2"/>
      <c r="K445" s="2"/>
      <c r="M445" s="36">
        <f t="shared" si="158"/>
        <v>0</v>
      </c>
      <c r="N445" s="36">
        <f t="shared" si="159"/>
        <v>0</v>
      </c>
      <c r="O445" s="36">
        <f t="shared" si="160"/>
        <v>0</v>
      </c>
      <c r="P445" s="36">
        <f t="shared" si="161"/>
        <v>0</v>
      </c>
      <c r="Q445" s="36">
        <f t="shared" si="162"/>
        <v>0</v>
      </c>
      <c r="R445" s="45">
        <f t="shared" si="163"/>
        <v>0</v>
      </c>
      <c r="S445" s="83" t="str">
        <f t="shared" si="156"/>
        <v>BLANK</v>
      </c>
      <c r="T445" s="46">
        <f t="shared" si="138"/>
        <v>0</v>
      </c>
      <c r="U445" s="31">
        <f t="shared" si="164"/>
        <v>659</v>
      </c>
      <c r="V445" s="31">
        <f>IF(T445=0,0,IF(U445=1,1,IF(COUNTIF($T$65:T444,T445)=0,1,0)))</f>
        <v>0</v>
      </c>
      <c r="W445" s="31">
        <f>IF(T445=0,0,SUM($V$65:V445))</f>
        <v>0</v>
      </c>
      <c r="X445" s="31" t="str">
        <f t="shared" si="139"/>
        <v>-</v>
      </c>
      <c r="Y445" s="47"/>
      <c r="Z445" s="29">
        <v>371</v>
      </c>
      <c r="AA445" s="31" t="str">
        <f t="shared" si="165"/>
        <v/>
      </c>
      <c r="AB445" s="31" t="str">
        <f t="shared" si="166"/>
        <v/>
      </c>
      <c r="AC445" s="31" t="str">
        <f t="shared" si="167"/>
        <v/>
      </c>
      <c r="AD445" s="30">
        <f t="shared" si="168"/>
        <v>0</v>
      </c>
      <c r="AR445" s="1">
        <f>IF($C445='Lookup tables'!$G$13,'Lookup tables'!$I$13,IF($C445='Lookup tables'!$G$14,'Lookup tables'!$I$14,$C445))</f>
        <v>0</v>
      </c>
    </row>
    <row r="446" spans="1:44" x14ac:dyDescent="0.25">
      <c r="A446" s="3"/>
      <c r="B446" s="4"/>
      <c r="C446" s="77"/>
      <c r="D446" s="6">
        <f>IF(ISNUMBER(VLOOKUP(AR446,'Lookup tables'!$I$2:$J$15,2,FALSE)),VLOOKUP(AR446,'Lookup tables'!$I$2:$J$15,2,FALSE),0)</f>
        <v>0</v>
      </c>
      <c r="E446" s="4"/>
      <c r="F446" s="7">
        <f t="shared" si="157"/>
        <v>0</v>
      </c>
      <c r="G446" s="87" t="str">
        <f t="shared" si="154"/>
        <v/>
      </c>
      <c r="H446" s="2"/>
      <c r="I446" s="2"/>
      <c r="J446" s="2"/>
      <c r="K446" s="2"/>
      <c r="M446" s="36">
        <f t="shared" si="158"/>
        <v>0</v>
      </c>
      <c r="N446" s="36">
        <f t="shared" si="159"/>
        <v>0</v>
      </c>
      <c r="O446" s="36">
        <f t="shared" si="160"/>
        <v>0</v>
      </c>
      <c r="P446" s="36">
        <f t="shared" si="161"/>
        <v>0</v>
      </c>
      <c r="Q446" s="36">
        <f t="shared" si="162"/>
        <v>0</v>
      </c>
      <c r="R446" s="45">
        <f t="shared" si="163"/>
        <v>0</v>
      </c>
      <c r="S446" s="83" t="str">
        <f t="shared" si="156"/>
        <v>BLANK</v>
      </c>
      <c r="T446" s="46">
        <f t="shared" si="138"/>
        <v>0</v>
      </c>
      <c r="U446" s="31">
        <f t="shared" si="164"/>
        <v>659</v>
      </c>
      <c r="V446" s="31">
        <f>IF(T446=0,0,IF(U446=1,1,IF(COUNTIF($T$65:T445,T446)=0,1,0)))</f>
        <v>0</v>
      </c>
      <c r="W446" s="31">
        <f>IF(T446=0,0,SUM($V$65:V446))</f>
        <v>0</v>
      </c>
      <c r="X446" s="31" t="str">
        <f t="shared" si="139"/>
        <v>-</v>
      </c>
      <c r="Y446" s="47"/>
      <c r="Z446" s="29">
        <v>372</v>
      </c>
      <c r="AA446" s="31" t="str">
        <f t="shared" si="165"/>
        <v/>
      </c>
      <c r="AB446" s="31" t="str">
        <f t="shared" si="166"/>
        <v/>
      </c>
      <c r="AC446" s="31" t="str">
        <f t="shared" si="167"/>
        <v/>
      </c>
      <c r="AD446" s="30">
        <f t="shared" si="168"/>
        <v>0</v>
      </c>
      <c r="AR446" s="1">
        <f>IF($C446='Lookup tables'!$G$13,'Lookup tables'!$I$13,IF($C446='Lookup tables'!$G$14,'Lookup tables'!$I$14,$C446))</f>
        <v>0</v>
      </c>
    </row>
    <row r="447" spans="1:44" x14ac:dyDescent="0.25">
      <c r="A447" s="3"/>
      <c r="B447" s="4"/>
      <c r="C447" s="77"/>
      <c r="D447" s="6">
        <f>IF(ISNUMBER(VLOOKUP(AR447,'Lookup tables'!$I$2:$J$15,2,FALSE)),VLOOKUP(AR447,'Lookup tables'!$I$2:$J$15,2,FALSE),0)</f>
        <v>0</v>
      </c>
      <c r="E447" s="4"/>
      <c r="F447" s="7">
        <f t="shared" si="157"/>
        <v>0</v>
      </c>
      <c r="G447" s="87" t="str">
        <f t="shared" si="154"/>
        <v/>
      </c>
      <c r="H447" s="2"/>
      <c r="I447" s="2"/>
      <c r="J447" s="2"/>
      <c r="K447" s="2"/>
      <c r="M447" s="36">
        <f t="shared" si="158"/>
        <v>0</v>
      </c>
      <c r="N447" s="36">
        <f t="shared" si="159"/>
        <v>0</v>
      </c>
      <c r="O447" s="36">
        <f t="shared" si="160"/>
        <v>0</v>
      </c>
      <c r="P447" s="36">
        <f t="shared" si="161"/>
        <v>0</v>
      </c>
      <c r="Q447" s="36">
        <f t="shared" si="162"/>
        <v>0</v>
      </c>
      <c r="R447" s="45">
        <f t="shared" si="163"/>
        <v>0</v>
      </c>
      <c r="S447" s="83" t="str">
        <f t="shared" si="156"/>
        <v>BLANK</v>
      </c>
      <c r="T447" s="46">
        <f t="shared" si="138"/>
        <v>0</v>
      </c>
      <c r="U447" s="31">
        <f t="shared" si="164"/>
        <v>659</v>
      </c>
      <c r="V447" s="31">
        <f>IF(T447=0,0,IF(U447=1,1,IF(COUNTIF($T$65:T446,T447)=0,1,0)))</f>
        <v>0</v>
      </c>
      <c r="W447" s="31">
        <f>IF(T447=0,0,SUM($V$65:V447))</f>
        <v>0</v>
      </c>
      <c r="X447" s="31" t="str">
        <f t="shared" si="139"/>
        <v>-</v>
      </c>
      <c r="Y447" s="47"/>
      <c r="Z447" s="29">
        <v>373</v>
      </c>
      <c r="AA447" s="31" t="str">
        <f t="shared" si="165"/>
        <v/>
      </c>
      <c r="AB447" s="31" t="str">
        <f t="shared" si="166"/>
        <v/>
      </c>
      <c r="AC447" s="31" t="str">
        <f t="shared" si="167"/>
        <v/>
      </c>
      <c r="AD447" s="30">
        <f t="shared" si="168"/>
        <v>0</v>
      </c>
      <c r="AR447" s="1">
        <f>IF($C447='Lookup tables'!$G$13,'Lookup tables'!$I$13,IF($C447='Lookup tables'!$G$14,'Lookup tables'!$I$14,$C447))</f>
        <v>0</v>
      </c>
    </row>
    <row r="448" spans="1:44" x14ac:dyDescent="0.25">
      <c r="A448" s="3"/>
      <c r="B448" s="4"/>
      <c r="C448" s="77"/>
      <c r="D448" s="6">
        <f>IF(ISNUMBER(VLOOKUP(AR448,'Lookup tables'!$I$2:$J$15,2,FALSE)),VLOOKUP(AR448,'Lookup tables'!$I$2:$J$15,2,FALSE),0)</f>
        <v>0</v>
      </c>
      <c r="E448" s="4"/>
      <c r="F448" s="7">
        <f t="shared" si="157"/>
        <v>0</v>
      </c>
      <c r="G448" s="87" t="str">
        <f t="shared" si="154"/>
        <v/>
      </c>
      <c r="H448" s="2"/>
      <c r="I448" s="2"/>
      <c r="J448" s="2"/>
      <c r="K448" s="2"/>
      <c r="M448" s="36">
        <f t="shared" si="158"/>
        <v>0</v>
      </c>
      <c r="N448" s="36">
        <f t="shared" si="159"/>
        <v>0</v>
      </c>
      <c r="O448" s="36">
        <f t="shared" si="160"/>
        <v>0</v>
      </c>
      <c r="P448" s="36">
        <f t="shared" si="161"/>
        <v>0</v>
      </c>
      <c r="Q448" s="36">
        <f t="shared" si="162"/>
        <v>0</v>
      </c>
      <c r="R448" s="45">
        <f t="shared" si="163"/>
        <v>0</v>
      </c>
      <c r="S448" s="83" t="str">
        <f t="shared" si="156"/>
        <v>BLANK</v>
      </c>
      <c r="T448" s="46">
        <f t="shared" si="138"/>
        <v>0</v>
      </c>
      <c r="U448" s="31">
        <f t="shared" si="164"/>
        <v>659</v>
      </c>
      <c r="V448" s="31">
        <f>IF(T448=0,0,IF(U448=1,1,IF(COUNTIF($T$65:T447,T448)=0,1,0)))</f>
        <v>0</v>
      </c>
      <c r="W448" s="31">
        <f>IF(T448=0,0,SUM($V$65:V448))</f>
        <v>0</v>
      </c>
      <c r="X448" s="31" t="str">
        <f t="shared" si="139"/>
        <v>-</v>
      </c>
      <c r="Y448" s="47"/>
      <c r="Z448" s="29">
        <v>374</v>
      </c>
      <c r="AA448" s="31" t="str">
        <f t="shared" si="165"/>
        <v/>
      </c>
      <c r="AB448" s="31" t="str">
        <f t="shared" si="166"/>
        <v/>
      </c>
      <c r="AC448" s="31" t="str">
        <f t="shared" si="167"/>
        <v/>
      </c>
      <c r="AD448" s="30">
        <f t="shared" si="168"/>
        <v>0</v>
      </c>
      <c r="AR448" s="1">
        <f>IF($C448='Lookup tables'!$G$13,'Lookup tables'!$I$13,IF($C448='Lookup tables'!$G$14,'Lookup tables'!$I$14,$C448))</f>
        <v>0</v>
      </c>
    </row>
    <row r="449" spans="1:44" x14ac:dyDescent="0.25">
      <c r="A449" s="3"/>
      <c r="B449" s="4"/>
      <c r="C449" s="77"/>
      <c r="D449" s="6">
        <f>IF(ISNUMBER(VLOOKUP(AR449,'Lookup tables'!$I$2:$J$15,2,FALSE)),VLOOKUP(AR449,'Lookup tables'!$I$2:$J$15,2,FALSE),0)</f>
        <v>0</v>
      </c>
      <c r="E449" s="4"/>
      <c r="F449" s="7">
        <f t="shared" si="157"/>
        <v>0</v>
      </c>
      <c r="G449" s="87" t="str">
        <f t="shared" si="154"/>
        <v/>
      </c>
      <c r="H449" s="2"/>
      <c r="I449" s="2"/>
      <c r="J449" s="2"/>
      <c r="K449" s="2"/>
      <c r="M449" s="36">
        <f t="shared" si="158"/>
        <v>0</v>
      </c>
      <c r="N449" s="36">
        <f t="shared" si="159"/>
        <v>0</v>
      </c>
      <c r="O449" s="36">
        <f t="shared" si="160"/>
        <v>0</v>
      </c>
      <c r="P449" s="36">
        <f t="shared" si="161"/>
        <v>0</v>
      </c>
      <c r="Q449" s="36">
        <f t="shared" si="162"/>
        <v>0</v>
      </c>
      <c r="R449" s="45">
        <f t="shared" si="163"/>
        <v>0</v>
      </c>
      <c r="S449" s="83" t="str">
        <f t="shared" si="156"/>
        <v>BLANK</v>
      </c>
      <c r="T449" s="46">
        <f t="shared" si="138"/>
        <v>0</v>
      </c>
      <c r="U449" s="31">
        <f t="shared" si="164"/>
        <v>659</v>
      </c>
      <c r="V449" s="31">
        <f>IF(T449=0,0,IF(U449=1,1,IF(COUNTIF($T$65:T448,T449)=0,1,0)))</f>
        <v>0</v>
      </c>
      <c r="W449" s="31">
        <f>IF(T449=0,0,SUM($V$65:V449))</f>
        <v>0</v>
      </c>
      <c r="X449" s="31" t="str">
        <f t="shared" si="139"/>
        <v>-</v>
      </c>
      <c r="Y449" s="47"/>
      <c r="Z449" s="29">
        <v>375</v>
      </c>
      <c r="AA449" s="31" t="str">
        <f t="shared" si="165"/>
        <v/>
      </c>
      <c r="AB449" s="31" t="str">
        <f t="shared" si="166"/>
        <v/>
      </c>
      <c r="AC449" s="31" t="str">
        <f t="shared" si="167"/>
        <v/>
      </c>
      <c r="AD449" s="30">
        <f t="shared" si="168"/>
        <v>0</v>
      </c>
      <c r="AR449" s="1">
        <f>IF($C449='Lookup tables'!$G$13,'Lookup tables'!$I$13,IF($C449='Lookup tables'!$G$14,'Lookup tables'!$I$14,$C449))</f>
        <v>0</v>
      </c>
    </row>
    <row r="450" spans="1:44" x14ac:dyDescent="0.25">
      <c r="A450" s="3"/>
      <c r="B450" s="4"/>
      <c r="C450" s="77"/>
      <c r="D450" s="6">
        <f>IF(ISNUMBER(VLOOKUP(AR450,'Lookup tables'!$I$2:$J$15,2,FALSE)),VLOOKUP(AR450,'Lookup tables'!$I$2:$J$15,2,FALSE),0)</f>
        <v>0</v>
      </c>
      <c r="E450" s="4"/>
      <c r="F450" s="7">
        <f t="shared" si="157"/>
        <v>0</v>
      </c>
      <c r="G450" s="87" t="str">
        <f t="shared" si="154"/>
        <v/>
      </c>
      <c r="H450" s="2"/>
      <c r="I450" s="2"/>
      <c r="J450" s="2"/>
      <c r="K450" s="2"/>
      <c r="M450" s="36">
        <f t="shared" si="158"/>
        <v>0</v>
      </c>
      <c r="N450" s="36">
        <f t="shared" si="159"/>
        <v>0</v>
      </c>
      <c r="O450" s="36">
        <f t="shared" si="160"/>
        <v>0</v>
      </c>
      <c r="P450" s="36">
        <f t="shared" si="161"/>
        <v>0</v>
      </c>
      <c r="Q450" s="36">
        <f t="shared" si="162"/>
        <v>0</v>
      </c>
      <c r="R450" s="45">
        <f t="shared" si="163"/>
        <v>0</v>
      </c>
      <c r="S450" s="83" t="str">
        <f t="shared" si="156"/>
        <v>BLANK</v>
      </c>
      <c r="T450" s="46">
        <f t="shared" si="138"/>
        <v>0</v>
      </c>
      <c r="U450" s="31">
        <f t="shared" si="164"/>
        <v>659</v>
      </c>
      <c r="V450" s="31">
        <f>IF(T450=0,0,IF(U450=1,1,IF(COUNTIF($T$65:T449,T450)=0,1,0)))</f>
        <v>0</v>
      </c>
      <c r="W450" s="31">
        <f>IF(T450=0,0,SUM($V$65:V450))</f>
        <v>0</v>
      </c>
      <c r="X450" s="31" t="str">
        <f t="shared" si="139"/>
        <v>-</v>
      </c>
      <c r="Y450" s="47"/>
      <c r="Z450" s="29">
        <v>376</v>
      </c>
      <c r="AA450" s="31" t="str">
        <f t="shared" si="165"/>
        <v/>
      </c>
      <c r="AB450" s="31" t="str">
        <f t="shared" si="166"/>
        <v/>
      </c>
      <c r="AC450" s="31" t="str">
        <f t="shared" si="167"/>
        <v/>
      </c>
      <c r="AD450" s="30">
        <f t="shared" si="168"/>
        <v>0</v>
      </c>
      <c r="AR450" s="1">
        <f>IF($C450='Lookup tables'!$G$13,'Lookup tables'!$I$13,IF($C450='Lookup tables'!$G$14,'Lookup tables'!$I$14,$C450))</f>
        <v>0</v>
      </c>
    </row>
    <row r="451" spans="1:44" x14ac:dyDescent="0.25">
      <c r="A451" s="3"/>
      <c r="B451" s="4"/>
      <c r="C451" s="77"/>
      <c r="D451" s="6">
        <f>IF(ISNUMBER(VLOOKUP(AR451,'Lookup tables'!$I$2:$J$15,2,FALSE)),VLOOKUP(AR451,'Lookup tables'!$I$2:$J$15,2,FALSE),0)</f>
        <v>0</v>
      </c>
      <c r="E451" s="4"/>
      <c r="F451" s="7">
        <f t="shared" si="157"/>
        <v>0</v>
      </c>
      <c r="G451" s="87" t="str">
        <f t="shared" si="154"/>
        <v/>
      </c>
      <c r="H451" s="2"/>
      <c r="I451" s="2"/>
      <c r="J451" s="2"/>
      <c r="K451" s="2"/>
      <c r="M451" s="36">
        <f t="shared" si="158"/>
        <v>0</v>
      </c>
      <c r="N451" s="36">
        <f t="shared" si="159"/>
        <v>0</v>
      </c>
      <c r="O451" s="36">
        <f t="shared" si="160"/>
        <v>0</v>
      </c>
      <c r="P451" s="36">
        <f t="shared" si="161"/>
        <v>0</v>
      </c>
      <c r="Q451" s="36">
        <f t="shared" si="162"/>
        <v>0</v>
      </c>
      <c r="R451" s="45">
        <f t="shared" si="163"/>
        <v>0</v>
      </c>
      <c r="S451" s="83" t="str">
        <f t="shared" si="156"/>
        <v>BLANK</v>
      </c>
      <c r="T451" s="46">
        <f t="shared" si="138"/>
        <v>0</v>
      </c>
      <c r="U451" s="31">
        <f t="shared" si="164"/>
        <v>659</v>
      </c>
      <c r="V451" s="31">
        <f>IF(T451=0,0,IF(U451=1,1,IF(COUNTIF($T$65:T450,T451)=0,1,0)))</f>
        <v>0</v>
      </c>
      <c r="W451" s="31">
        <f>IF(T451=0,0,SUM($V$65:V451))</f>
        <v>0</v>
      </c>
      <c r="X451" s="31" t="str">
        <f t="shared" si="139"/>
        <v>-</v>
      </c>
      <c r="Y451" s="47"/>
      <c r="Z451" s="29">
        <v>377</v>
      </c>
      <c r="AA451" s="31" t="str">
        <f t="shared" si="165"/>
        <v/>
      </c>
      <c r="AB451" s="31" t="str">
        <f t="shared" si="166"/>
        <v/>
      </c>
      <c r="AC451" s="31" t="str">
        <f t="shared" si="167"/>
        <v/>
      </c>
      <c r="AD451" s="30">
        <f t="shared" si="168"/>
        <v>0</v>
      </c>
      <c r="AR451" s="1">
        <f>IF($C451='Lookup tables'!$G$13,'Lookup tables'!$I$13,IF($C451='Lookup tables'!$G$14,'Lookup tables'!$I$14,$C451))</f>
        <v>0</v>
      </c>
    </row>
    <row r="452" spans="1:44" x14ac:dyDescent="0.25">
      <c r="A452" s="3"/>
      <c r="B452" s="4"/>
      <c r="C452" s="77"/>
      <c r="D452" s="6">
        <f>IF(ISNUMBER(VLOOKUP(AR452,'Lookup tables'!$I$2:$J$15,2,FALSE)),VLOOKUP(AR452,'Lookup tables'!$I$2:$J$15,2,FALSE),0)</f>
        <v>0</v>
      </c>
      <c r="E452" s="4"/>
      <c r="F452" s="7">
        <f t="shared" si="157"/>
        <v>0</v>
      </c>
      <c r="G452" s="87" t="str">
        <f t="shared" si="154"/>
        <v/>
      </c>
      <c r="H452" s="2"/>
      <c r="I452" s="2"/>
      <c r="J452" s="2"/>
      <c r="K452" s="2"/>
      <c r="M452" s="36">
        <f t="shared" si="158"/>
        <v>0</v>
      </c>
      <c r="N452" s="36">
        <f t="shared" si="159"/>
        <v>0</v>
      </c>
      <c r="O452" s="36">
        <f t="shared" si="160"/>
        <v>0</v>
      </c>
      <c r="P452" s="36">
        <f t="shared" si="161"/>
        <v>0</v>
      </c>
      <c r="Q452" s="36">
        <f t="shared" si="162"/>
        <v>0</v>
      </c>
      <c r="R452" s="45">
        <f t="shared" si="163"/>
        <v>0</v>
      </c>
      <c r="S452" s="83" t="str">
        <f t="shared" si="156"/>
        <v>BLANK</v>
      </c>
      <c r="T452" s="46">
        <f t="shared" si="138"/>
        <v>0</v>
      </c>
      <c r="U452" s="31">
        <f t="shared" si="164"/>
        <v>659</v>
      </c>
      <c r="V452" s="31">
        <f>IF(T452=0,0,IF(U452=1,1,IF(COUNTIF($T$65:T451,T452)=0,1,0)))</f>
        <v>0</v>
      </c>
      <c r="W452" s="31">
        <f>IF(T452=0,0,SUM($V$65:V452))</f>
        <v>0</v>
      </c>
      <c r="X452" s="31" t="str">
        <f t="shared" si="139"/>
        <v>-</v>
      </c>
      <c r="Y452" s="47"/>
      <c r="Z452" s="29">
        <v>378</v>
      </c>
      <c r="AA452" s="31" t="str">
        <f t="shared" si="165"/>
        <v/>
      </c>
      <c r="AB452" s="31" t="str">
        <f t="shared" si="166"/>
        <v/>
      </c>
      <c r="AC452" s="31" t="str">
        <f t="shared" si="167"/>
        <v/>
      </c>
      <c r="AD452" s="30">
        <f t="shared" si="168"/>
        <v>0</v>
      </c>
      <c r="AR452" s="1">
        <f>IF($C452='Lookup tables'!$G$13,'Lookup tables'!$I$13,IF($C452='Lookup tables'!$G$14,'Lookup tables'!$I$14,$C452))</f>
        <v>0</v>
      </c>
    </row>
    <row r="453" spans="1:44" x14ac:dyDescent="0.25">
      <c r="A453" s="3"/>
      <c r="B453" s="4"/>
      <c r="C453" s="77"/>
      <c r="D453" s="6">
        <f>IF(ISNUMBER(VLOOKUP(AR453,'Lookup tables'!$I$2:$J$15,2,FALSE)),VLOOKUP(AR453,'Lookup tables'!$I$2:$J$15,2,FALSE),0)</f>
        <v>0</v>
      </c>
      <c r="E453" s="4"/>
      <c r="F453" s="7">
        <f t="shared" si="157"/>
        <v>0</v>
      </c>
      <c r="G453" s="87" t="str">
        <f t="shared" si="154"/>
        <v/>
      </c>
      <c r="H453" s="2"/>
      <c r="I453" s="2"/>
      <c r="J453" s="2"/>
      <c r="K453" s="2"/>
      <c r="M453" s="36">
        <f t="shared" si="158"/>
        <v>0</v>
      </c>
      <c r="N453" s="36">
        <f t="shared" si="159"/>
        <v>0</v>
      </c>
      <c r="O453" s="36">
        <f t="shared" si="160"/>
        <v>0</v>
      </c>
      <c r="P453" s="36">
        <f t="shared" si="161"/>
        <v>0</v>
      </c>
      <c r="Q453" s="36">
        <f t="shared" si="162"/>
        <v>0</v>
      </c>
      <c r="R453" s="45">
        <f t="shared" si="163"/>
        <v>0</v>
      </c>
      <c r="S453" s="83" t="str">
        <f t="shared" si="156"/>
        <v>BLANK</v>
      </c>
      <c r="T453" s="46">
        <f t="shared" si="138"/>
        <v>0</v>
      </c>
      <c r="U453" s="31">
        <f t="shared" si="164"/>
        <v>659</v>
      </c>
      <c r="V453" s="31">
        <f>IF(T453=0,0,IF(U453=1,1,IF(COUNTIF($T$65:T452,T453)=0,1,0)))</f>
        <v>0</v>
      </c>
      <c r="W453" s="31">
        <f>IF(T453=0,0,SUM($V$65:V453))</f>
        <v>0</v>
      </c>
      <c r="X453" s="31" t="str">
        <f t="shared" si="139"/>
        <v>-</v>
      </c>
      <c r="Y453" s="47"/>
      <c r="Z453" s="29">
        <v>379</v>
      </c>
      <c r="AA453" s="31" t="str">
        <f t="shared" si="165"/>
        <v/>
      </c>
      <c r="AB453" s="31" t="str">
        <f t="shared" si="166"/>
        <v/>
      </c>
      <c r="AC453" s="31" t="str">
        <f t="shared" si="167"/>
        <v/>
      </c>
      <c r="AD453" s="30">
        <f t="shared" si="168"/>
        <v>0</v>
      </c>
      <c r="AR453" s="1">
        <f>IF($C453='Lookup tables'!$G$13,'Lookup tables'!$I$13,IF($C453='Lookup tables'!$G$14,'Lookup tables'!$I$14,$C453))</f>
        <v>0</v>
      </c>
    </row>
    <row r="454" spans="1:44" x14ac:dyDescent="0.25">
      <c r="A454" s="3"/>
      <c r="B454" s="4"/>
      <c r="C454" s="77"/>
      <c r="D454" s="6">
        <f>IF(ISNUMBER(VLOOKUP(AR454,'Lookup tables'!$I$2:$J$15,2,FALSE)),VLOOKUP(AR454,'Lookup tables'!$I$2:$J$15,2,FALSE),0)</f>
        <v>0</v>
      </c>
      <c r="E454" s="4"/>
      <c r="F454" s="7">
        <f t="shared" si="157"/>
        <v>0</v>
      </c>
      <c r="G454" s="87" t="str">
        <f t="shared" si="154"/>
        <v/>
      </c>
      <c r="H454" s="2"/>
      <c r="I454" s="2"/>
      <c r="J454" s="2"/>
      <c r="K454" s="2"/>
      <c r="M454" s="36">
        <f t="shared" si="158"/>
        <v>0</v>
      </c>
      <c r="N454" s="36">
        <f t="shared" si="159"/>
        <v>0</v>
      </c>
      <c r="O454" s="36">
        <f t="shared" si="160"/>
        <v>0</v>
      </c>
      <c r="P454" s="36">
        <f t="shared" si="161"/>
        <v>0</v>
      </c>
      <c r="Q454" s="36">
        <f t="shared" si="162"/>
        <v>0</v>
      </c>
      <c r="R454" s="45">
        <f t="shared" si="163"/>
        <v>0</v>
      </c>
      <c r="S454" s="83" t="str">
        <f t="shared" si="156"/>
        <v>BLANK</v>
      </c>
      <c r="T454" s="46">
        <f t="shared" si="138"/>
        <v>0</v>
      </c>
      <c r="U454" s="31">
        <f t="shared" si="164"/>
        <v>659</v>
      </c>
      <c r="V454" s="31">
        <f>IF(T454=0,0,IF(U454=1,1,IF(COUNTIF($T$65:T453,T454)=0,1,0)))</f>
        <v>0</v>
      </c>
      <c r="W454" s="31">
        <f>IF(T454=0,0,SUM($V$65:V454))</f>
        <v>0</v>
      </c>
      <c r="X454" s="31" t="str">
        <f t="shared" si="139"/>
        <v>-</v>
      </c>
      <c r="Y454" s="47"/>
      <c r="Z454" s="29">
        <v>380</v>
      </c>
      <c r="AA454" s="31" t="str">
        <f t="shared" si="165"/>
        <v/>
      </c>
      <c r="AB454" s="31" t="str">
        <f t="shared" si="166"/>
        <v/>
      </c>
      <c r="AC454" s="31" t="str">
        <f t="shared" si="167"/>
        <v/>
      </c>
      <c r="AD454" s="30">
        <f t="shared" si="168"/>
        <v>0</v>
      </c>
      <c r="AR454" s="1">
        <f>IF($C454='Lookup tables'!$G$13,'Lookup tables'!$I$13,IF($C454='Lookup tables'!$G$14,'Lookup tables'!$I$14,$C454))</f>
        <v>0</v>
      </c>
    </row>
    <row r="455" spans="1:44" x14ac:dyDescent="0.25">
      <c r="A455" s="3"/>
      <c r="B455" s="4"/>
      <c r="C455" s="77"/>
      <c r="D455" s="6">
        <f>IF(ISNUMBER(VLOOKUP(AR455,'Lookup tables'!$I$2:$J$15,2,FALSE)),VLOOKUP(AR455,'Lookup tables'!$I$2:$J$15,2,FALSE),0)</f>
        <v>0</v>
      </c>
      <c r="E455" s="4"/>
      <c r="F455" s="7">
        <f t="shared" si="157"/>
        <v>0</v>
      </c>
      <c r="G455" s="87" t="str">
        <f t="shared" si="154"/>
        <v/>
      </c>
      <c r="H455" s="2"/>
      <c r="I455" s="2"/>
      <c r="J455" s="2"/>
      <c r="K455" s="2"/>
      <c r="M455" s="36">
        <f t="shared" si="158"/>
        <v>0</v>
      </c>
      <c r="N455" s="36">
        <f t="shared" si="159"/>
        <v>0</v>
      </c>
      <c r="O455" s="36">
        <f t="shared" si="160"/>
        <v>0</v>
      </c>
      <c r="P455" s="36">
        <f t="shared" si="161"/>
        <v>0</v>
      </c>
      <c r="Q455" s="36">
        <f t="shared" si="162"/>
        <v>0</v>
      </c>
      <c r="R455" s="45">
        <f t="shared" si="163"/>
        <v>0</v>
      </c>
      <c r="S455" s="83" t="str">
        <f t="shared" si="156"/>
        <v>BLANK</v>
      </c>
      <c r="T455" s="46">
        <f t="shared" si="138"/>
        <v>0</v>
      </c>
      <c r="U455" s="31">
        <f t="shared" si="164"/>
        <v>659</v>
      </c>
      <c r="V455" s="31">
        <f>IF(T455=0,0,IF(U455=1,1,IF(COUNTIF($T$65:T454,T455)=0,1,0)))</f>
        <v>0</v>
      </c>
      <c r="W455" s="31">
        <f>IF(T455=0,0,SUM($V$65:V455))</f>
        <v>0</v>
      </c>
      <c r="X455" s="31" t="str">
        <f t="shared" si="139"/>
        <v>-</v>
      </c>
      <c r="Y455" s="47"/>
      <c r="Z455" s="29">
        <v>381</v>
      </c>
      <c r="AA455" s="31" t="str">
        <f t="shared" si="165"/>
        <v/>
      </c>
      <c r="AB455" s="31" t="str">
        <f t="shared" si="166"/>
        <v/>
      </c>
      <c r="AC455" s="31" t="str">
        <f t="shared" si="167"/>
        <v/>
      </c>
      <c r="AD455" s="30">
        <f t="shared" si="168"/>
        <v>0</v>
      </c>
      <c r="AR455" s="1">
        <f>IF($C455='Lookup tables'!$G$13,'Lookup tables'!$I$13,IF($C455='Lookup tables'!$G$14,'Lookup tables'!$I$14,$C455))</f>
        <v>0</v>
      </c>
    </row>
    <row r="456" spans="1:44" x14ac:dyDescent="0.25">
      <c r="A456" s="3"/>
      <c r="B456" s="4"/>
      <c r="C456" s="77"/>
      <c r="D456" s="6">
        <f>IF(ISNUMBER(VLOOKUP(AR456,'Lookup tables'!$I$2:$J$15,2,FALSE)),VLOOKUP(AR456,'Lookup tables'!$I$2:$J$15,2,FALSE),0)</f>
        <v>0</v>
      </c>
      <c r="E456" s="4"/>
      <c r="F456" s="7">
        <f t="shared" si="157"/>
        <v>0</v>
      </c>
      <c r="G456" s="87" t="str">
        <f t="shared" si="154"/>
        <v/>
      </c>
      <c r="H456" s="2"/>
      <c r="I456" s="2"/>
      <c r="J456" s="2"/>
      <c r="K456" s="2"/>
      <c r="M456" s="36">
        <f t="shared" si="158"/>
        <v>0</v>
      </c>
      <c r="N456" s="36">
        <f t="shared" si="159"/>
        <v>0</v>
      </c>
      <c r="O456" s="36">
        <f t="shared" si="160"/>
        <v>0</v>
      </c>
      <c r="P456" s="36">
        <f t="shared" si="161"/>
        <v>0</v>
      </c>
      <c r="Q456" s="36">
        <f t="shared" si="162"/>
        <v>0</v>
      </c>
      <c r="R456" s="45">
        <f t="shared" si="163"/>
        <v>0</v>
      </c>
      <c r="S456" s="83" t="str">
        <f t="shared" si="156"/>
        <v>BLANK</v>
      </c>
      <c r="T456" s="46">
        <f t="shared" si="138"/>
        <v>0</v>
      </c>
      <c r="U456" s="31">
        <f t="shared" si="164"/>
        <v>659</v>
      </c>
      <c r="V456" s="31">
        <f>IF(T456=0,0,IF(U456=1,1,IF(COUNTIF($T$65:T455,T456)=0,1,0)))</f>
        <v>0</v>
      </c>
      <c r="W456" s="31">
        <f>IF(T456=0,0,SUM($V$65:V456))</f>
        <v>0</v>
      </c>
      <c r="X456" s="31" t="str">
        <f t="shared" si="139"/>
        <v>-</v>
      </c>
      <c r="Y456" s="47"/>
      <c r="Z456" s="29">
        <v>382</v>
      </c>
      <c r="AA456" s="31" t="str">
        <f t="shared" si="165"/>
        <v/>
      </c>
      <c r="AB456" s="31" t="str">
        <f t="shared" si="166"/>
        <v/>
      </c>
      <c r="AC456" s="31" t="str">
        <f t="shared" si="167"/>
        <v/>
      </c>
      <c r="AD456" s="30">
        <f t="shared" si="168"/>
        <v>0</v>
      </c>
      <c r="AR456" s="1">
        <f>IF($C456='Lookup tables'!$G$13,'Lookup tables'!$I$13,IF($C456='Lookup tables'!$G$14,'Lookup tables'!$I$14,$C456))</f>
        <v>0</v>
      </c>
    </row>
    <row r="457" spans="1:44" x14ac:dyDescent="0.25">
      <c r="A457" s="3"/>
      <c r="B457" s="4"/>
      <c r="C457" s="77"/>
      <c r="D457" s="6">
        <f>IF(ISNUMBER(VLOOKUP(AR457,'Lookup tables'!$I$2:$J$15,2,FALSE)),VLOOKUP(AR457,'Lookup tables'!$I$2:$J$15,2,FALSE),0)</f>
        <v>0</v>
      </c>
      <c r="E457" s="4"/>
      <c r="F457" s="7">
        <f t="shared" si="157"/>
        <v>0</v>
      </c>
      <c r="G457" s="87" t="str">
        <f t="shared" si="154"/>
        <v/>
      </c>
      <c r="H457" s="2"/>
      <c r="I457" s="2"/>
      <c r="J457" s="2"/>
      <c r="K457" s="2"/>
      <c r="M457" s="36">
        <f t="shared" si="158"/>
        <v>0</v>
      </c>
      <c r="N457" s="36">
        <f t="shared" si="159"/>
        <v>0</v>
      </c>
      <c r="O457" s="36">
        <f t="shared" si="160"/>
        <v>0</v>
      </c>
      <c r="P457" s="36">
        <f t="shared" si="161"/>
        <v>0</v>
      </c>
      <c r="Q457" s="36">
        <f t="shared" si="162"/>
        <v>0</v>
      </c>
      <c r="R457" s="45">
        <f t="shared" si="163"/>
        <v>0</v>
      </c>
      <c r="S457" s="83" t="str">
        <f t="shared" si="156"/>
        <v>BLANK</v>
      </c>
      <c r="T457" s="46">
        <f t="shared" si="138"/>
        <v>0</v>
      </c>
      <c r="U457" s="31">
        <f t="shared" si="164"/>
        <v>659</v>
      </c>
      <c r="V457" s="31">
        <f>IF(T457=0,0,IF(U457=1,1,IF(COUNTIF($T$65:T456,T457)=0,1,0)))</f>
        <v>0</v>
      </c>
      <c r="W457" s="31">
        <f>IF(T457=0,0,SUM($V$65:V457))</f>
        <v>0</v>
      </c>
      <c r="X457" s="31" t="str">
        <f t="shared" si="139"/>
        <v>-</v>
      </c>
      <c r="Y457" s="47"/>
      <c r="Z457" s="29">
        <v>383</v>
      </c>
      <c r="AA457" s="31" t="str">
        <f t="shared" si="165"/>
        <v/>
      </c>
      <c r="AB457" s="31" t="str">
        <f t="shared" si="166"/>
        <v/>
      </c>
      <c r="AC457" s="31" t="str">
        <f t="shared" si="167"/>
        <v/>
      </c>
      <c r="AD457" s="30">
        <f t="shared" si="168"/>
        <v>0</v>
      </c>
      <c r="AR457" s="1">
        <f>IF($C457='Lookup tables'!$G$13,'Lookup tables'!$I$13,IF($C457='Lookup tables'!$G$14,'Lookup tables'!$I$14,$C457))</f>
        <v>0</v>
      </c>
    </row>
    <row r="458" spans="1:44" x14ac:dyDescent="0.25">
      <c r="A458" s="3"/>
      <c r="B458" s="4"/>
      <c r="C458" s="77"/>
      <c r="D458" s="6">
        <f>IF(ISNUMBER(VLOOKUP(AR458,'Lookup tables'!$I$2:$J$15,2,FALSE)),VLOOKUP(AR458,'Lookup tables'!$I$2:$J$15,2,FALSE),0)</f>
        <v>0</v>
      </c>
      <c r="E458" s="4"/>
      <c r="F458" s="7">
        <f t="shared" si="157"/>
        <v>0</v>
      </c>
      <c r="G458" s="87" t="str">
        <f t="shared" si="154"/>
        <v/>
      </c>
      <c r="H458" s="2"/>
      <c r="I458" s="2"/>
      <c r="J458" s="2"/>
      <c r="K458" s="2"/>
      <c r="M458" s="36">
        <f t="shared" si="158"/>
        <v>0</v>
      </c>
      <c r="N458" s="36">
        <f t="shared" si="159"/>
        <v>0</v>
      </c>
      <c r="O458" s="36">
        <f t="shared" si="160"/>
        <v>0</v>
      </c>
      <c r="P458" s="36">
        <f t="shared" si="161"/>
        <v>0</v>
      </c>
      <c r="Q458" s="36">
        <f t="shared" si="162"/>
        <v>0</v>
      </c>
      <c r="R458" s="45">
        <f t="shared" si="163"/>
        <v>0</v>
      </c>
      <c r="S458" s="83" t="str">
        <f t="shared" si="156"/>
        <v>BLANK</v>
      </c>
      <c r="T458" s="46">
        <f t="shared" si="138"/>
        <v>0</v>
      </c>
      <c r="U458" s="31">
        <f t="shared" si="164"/>
        <v>659</v>
      </c>
      <c r="V458" s="31">
        <f>IF(T458=0,0,IF(U458=1,1,IF(COUNTIF($T$65:T457,T458)=0,1,0)))</f>
        <v>0</v>
      </c>
      <c r="W458" s="31">
        <f>IF(T458=0,0,SUM($V$65:V458))</f>
        <v>0</v>
      </c>
      <c r="X458" s="31" t="str">
        <f t="shared" si="139"/>
        <v>-</v>
      </c>
      <c r="Y458" s="47"/>
      <c r="Z458" s="29">
        <v>384</v>
      </c>
      <c r="AA458" s="31" t="str">
        <f t="shared" si="165"/>
        <v/>
      </c>
      <c r="AB458" s="31" t="str">
        <f t="shared" si="166"/>
        <v/>
      </c>
      <c r="AC458" s="31" t="str">
        <f t="shared" si="167"/>
        <v/>
      </c>
      <c r="AD458" s="30">
        <f t="shared" si="168"/>
        <v>0</v>
      </c>
      <c r="AR458" s="1">
        <f>IF($C458='Lookup tables'!$G$13,'Lookup tables'!$I$13,IF($C458='Lookup tables'!$G$14,'Lookup tables'!$I$14,$C458))</f>
        <v>0</v>
      </c>
    </row>
    <row r="459" spans="1:44" x14ac:dyDescent="0.25">
      <c r="A459" s="3"/>
      <c r="B459" s="4"/>
      <c r="C459" s="77"/>
      <c r="D459" s="6">
        <f>IF(ISNUMBER(VLOOKUP(AR459,'Lookup tables'!$I$2:$J$15,2,FALSE)),VLOOKUP(AR459,'Lookup tables'!$I$2:$J$15,2,FALSE),0)</f>
        <v>0</v>
      </c>
      <c r="E459" s="4"/>
      <c r="F459" s="7">
        <f t="shared" si="157"/>
        <v>0</v>
      </c>
      <c r="G459" s="87" t="str">
        <f t="shared" si="154"/>
        <v/>
      </c>
      <c r="H459" s="2"/>
      <c r="I459" s="2"/>
      <c r="J459" s="2"/>
      <c r="K459" s="2"/>
      <c r="M459" s="36">
        <f t="shared" si="158"/>
        <v>0</v>
      </c>
      <c r="N459" s="36">
        <f t="shared" si="159"/>
        <v>0</v>
      </c>
      <c r="O459" s="36">
        <f t="shared" si="160"/>
        <v>0</v>
      </c>
      <c r="P459" s="36">
        <f t="shared" si="161"/>
        <v>0</v>
      </c>
      <c r="Q459" s="36">
        <f t="shared" si="162"/>
        <v>0</v>
      </c>
      <c r="R459" s="45">
        <f t="shared" si="163"/>
        <v>0</v>
      </c>
      <c r="S459" s="83" t="str">
        <f t="shared" si="156"/>
        <v>BLANK</v>
      </c>
      <c r="T459" s="46">
        <f t="shared" si="138"/>
        <v>0</v>
      </c>
      <c r="U459" s="31">
        <f t="shared" si="164"/>
        <v>659</v>
      </c>
      <c r="V459" s="31">
        <f>IF(T459=0,0,IF(U459=1,1,IF(COUNTIF($T$65:T458,T459)=0,1,0)))</f>
        <v>0</v>
      </c>
      <c r="W459" s="31">
        <f>IF(T459=0,0,SUM($V$65:V459))</f>
        <v>0</v>
      </c>
      <c r="X459" s="31" t="str">
        <f t="shared" si="139"/>
        <v>-</v>
      </c>
      <c r="Y459" s="47"/>
      <c r="Z459" s="29">
        <v>385</v>
      </c>
      <c r="AA459" s="31" t="str">
        <f t="shared" si="165"/>
        <v/>
      </c>
      <c r="AB459" s="31" t="str">
        <f t="shared" si="166"/>
        <v/>
      </c>
      <c r="AC459" s="31" t="str">
        <f t="shared" si="167"/>
        <v/>
      </c>
      <c r="AD459" s="30">
        <f t="shared" si="168"/>
        <v>0</v>
      </c>
      <c r="AR459" s="1">
        <f>IF($C459='Lookup tables'!$G$13,'Lookup tables'!$I$13,IF($C459='Lookup tables'!$G$14,'Lookup tables'!$I$14,$C459))</f>
        <v>0</v>
      </c>
    </row>
    <row r="460" spans="1:44" x14ac:dyDescent="0.25">
      <c r="A460" s="19"/>
      <c r="B460" s="2"/>
      <c r="C460" s="2"/>
      <c r="D460" s="2"/>
      <c r="E460" s="2"/>
      <c r="F460" s="2"/>
      <c r="G460" s="87"/>
      <c r="H460" s="2"/>
      <c r="I460" s="2"/>
      <c r="J460" s="2"/>
      <c r="K460" s="2"/>
      <c r="T460" s="46">
        <f t="shared" ref="T460:T525" si="169">IF(ISBLANK(M460),0,M460)</f>
        <v>0</v>
      </c>
      <c r="U460" s="31">
        <f t="shared" si="164"/>
        <v>659</v>
      </c>
      <c r="V460" s="31">
        <f>IF(T460=0,0,IF(U460=1,1,IF(COUNTIF($T$65:T459,T460)=0,1,0)))</f>
        <v>0</v>
      </c>
      <c r="W460" s="31">
        <f>IF(T460=0,0,SUM($V$65:V460))</f>
        <v>0</v>
      </c>
      <c r="X460" s="31" t="str">
        <f t="shared" ref="X460:X525" si="170">IF(ISNA(IF(V460=1,T460,"-")),"-",IF(V460=1,T460,"-"))</f>
        <v>-</v>
      </c>
      <c r="Y460" s="47"/>
      <c r="Z460" s="29">
        <v>386</v>
      </c>
      <c r="AA460" s="31" t="str">
        <f t="shared" si="165"/>
        <v/>
      </c>
      <c r="AB460" s="31" t="str">
        <f t="shared" si="166"/>
        <v/>
      </c>
      <c r="AC460" s="31" t="str">
        <f t="shared" si="167"/>
        <v/>
      </c>
      <c r="AD460" s="30">
        <f t="shared" si="168"/>
        <v>0</v>
      </c>
      <c r="AR460" s="1">
        <f>IF($C460='Lookup tables'!$G$13,'Lookup tables'!$I$13,IF($C460='Lookup tables'!$G$14,'Lookup tables'!$I$14,$C460))</f>
        <v>0</v>
      </c>
    </row>
    <row r="461" spans="1:44" ht="15.75" thickBot="1" x14ac:dyDescent="0.3">
      <c r="A461" s="25"/>
      <c r="B461" s="26"/>
      <c r="C461" s="26"/>
      <c r="D461" s="26"/>
      <c r="E461" s="26"/>
      <c r="F461" s="26"/>
      <c r="G461" s="89"/>
      <c r="H461" s="2"/>
      <c r="I461" s="2"/>
      <c r="J461" s="2"/>
      <c r="K461" s="2"/>
      <c r="T461" s="46">
        <f t="shared" si="169"/>
        <v>0</v>
      </c>
      <c r="U461" s="31">
        <f t="shared" si="164"/>
        <v>659</v>
      </c>
      <c r="V461" s="31">
        <f>IF(T461=0,0,IF(U461=1,1,IF(COUNTIF($T$65:T460,T461)=0,1,0)))</f>
        <v>0</v>
      </c>
      <c r="W461" s="31">
        <f>IF(T461=0,0,SUM($V$65:V461))</f>
        <v>0</v>
      </c>
      <c r="X461" s="31" t="str">
        <f t="shared" si="170"/>
        <v>-</v>
      </c>
      <c r="Y461" s="47"/>
      <c r="Z461" s="29">
        <v>387</v>
      </c>
      <c r="AA461" s="31" t="str">
        <f t="shared" si="165"/>
        <v/>
      </c>
      <c r="AB461" s="31" t="str">
        <f t="shared" si="166"/>
        <v/>
      </c>
      <c r="AC461" s="31" t="str">
        <f t="shared" si="167"/>
        <v/>
      </c>
      <c r="AD461" s="30">
        <f t="shared" si="168"/>
        <v>0</v>
      </c>
    </row>
    <row r="462" spans="1:44" ht="15.75" thickBot="1" x14ac:dyDescent="0.3">
      <c r="T462" s="46">
        <f t="shared" si="169"/>
        <v>0</v>
      </c>
      <c r="U462" s="31">
        <f t="shared" si="164"/>
        <v>659</v>
      </c>
      <c r="V462" s="31">
        <f>IF(T462=0,0,IF(U462=1,1,IF(COUNTIF($T$65:T461,T462)=0,1,0)))</f>
        <v>0</v>
      </c>
      <c r="W462" s="31">
        <f>IF(T462=0,0,SUM($V$65:V462))</f>
        <v>0</v>
      </c>
      <c r="X462" s="31" t="str">
        <f t="shared" si="170"/>
        <v>-</v>
      </c>
      <c r="Y462" s="47"/>
      <c r="Z462" s="29">
        <v>388</v>
      </c>
      <c r="AA462" s="31" t="str">
        <f t="shared" si="165"/>
        <v/>
      </c>
      <c r="AB462" s="31" t="str">
        <f t="shared" si="166"/>
        <v/>
      </c>
      <c r="AC462" s="31" t="str">
        <f t="shared" si="167"/>
        <v/>
      </c>
      <c r="AD462" s="30">
        <f t="shared" si="168"/>
        <v>0</v>
      </c>
    </row>
    <row r="463" spans="1:44" ht="18.75" x14ac:dyDescent="0.3">
      <c r="A463" s="13" t="s">
        <v>55</v>
      </c>
      <c r="B463" s="14"/>
      <c r="C463" s="14"/>
      <c r="D463" s="15"/>
      <c r="E463" s="15"/>
      <c r="F463" s="15"/>
      <c r="G463" s="86"/>
      <c r="H463" s="2"/>
      <c r="I463" s="2"/>
      <c r="J463" s="2"/>
      <c r="K463" s="2"/>
      <c r="T463" s="46">
        <f t="shared" si="169"/>
        <v>0</v>
      </c>
      <c r="U463" s="31">
        <f t="shared" si="164"/>
        <v>659</v>
      </c>
      <c r="V463" s="31">
        <f>IF(T463=0,0,IF(U463=1,1,IF(COUNTIF($T$65:T462,T463)=0,1,0)))</f>
        <v>0</v>
      </c>
      <c r="W463" s="31">
        <f>IF(T463=0,0,SUM($V$65:V463))</f>
        <v>0</v>
      </c>
      <c r="X463" s="31" t="str">
        <f t="shared" si="170"/>
        <v>-</v>
      </c>
      <c r="Y463" s="47"/>
      <c r="Z463" s="29">
        <v>389</v>
      </c>
      <c r="AA463" s="31" t="str">
        <f t="shared" si="165"/>
        <v/>
      </c>
      <c r="AB463" s="31" t="str">
        <f t="shared" si="166"/>
        <v/>
      </c>
      <c r="AC463" s="31" t="str">
        <f t="shared" si="167"/>
        <v/>
      </c>
      <c r="AD463" s="30">
        <f t="shared" si="168"/>
        <v>0</v>
      </c>
    </row>
    <row r="464" spans="1:44" ht="18.75" x14ac:dyDescent="0.3">
      <c r="A464" s="16" t="s">
        <v>12</v>
      </c>
      <c r="B464" s="12"/>
      <c r="C464" s="12"/>
      <c r="D464" s="2"/>
      <c r="E464" s="2"/>
      <c r="F464" s="2"/>
      <c r="G464" s="87"/>
      <c r="H464" s="2"/>
      <c r="I464" s="2"/>
      <c r="J464" s="2"/>
      <c r="K464" s="2"/>
      <c r="T464" s="46">
        <f t="shared" si="169"/>
        <v>0</v>
      </c>
      <c r="U464" s="31">
        <f t="shared" si="164"/>
        <v>659</v>
      </c>
      <c r="V464" s="31">
        <f>IF(T464=0,0,IF(U464=1,1,IF(COUNTIF($T$65:T463,T464)=0,1,0)))</f>
        <v>0</v>
      </c>
      <c r="W464" s="31">
        <f>IF(T464=0,0,SUM($V$65:V464))</f>
        <v>0</v>
      </c>
      <c r="X464" s="31" t="str">
        <f t="shared" si="170"/>
        <v>-</v>
      </c>
      <c r="Y464" s="47"/>
      <c r="Z464" s="29">
        <v>390</v>
      </c>
      <c r="AA464" s="31" t="str">
        <f t="shared" si="165"/>
        <v/>
      </c>
      <c r="AB464" s="31" t="str">
        <f t="shared" si="166"/>
        <v/>
      </c>
      <c r="AC464" s="31" t="str">
        <f t="shared" si="167"/>
        <v/>
      </c>
      <c r="AD464" s="30">
        <f t="shared" si="168"/>
        <v>0</v>
      </c>
    </row>
    <row r="465" spans="1:30" x14ac:dyDescent="0.25">
      <c r="A465" s="17" t="s">
        <v>13</v>
      </c>
      <c r="B465" s="132"/>
      <c r="C465" s="133"/>
      <c r="D465" s="2"/>
      <c r="E465" s="2"/>
      <c r="F465" s="2"/>
      <c r="G465" s="87"/>
      <c r="H465" s="2"/>
      <c r="I465" s="2"/>
      <c r="J465" s="2"/>
      <c r="K465" s="2"/>
      <c r="T465" s="46">
        <f t="shared" si="169"/>
        <v>0</v>
      </c>
      <c r="U465" s="31">
        <f t="shared" si="164"/>
        <v>659</v>
      </c>
      <c r="V465" s="31">
        <f>IF(T465=0,0,IF(U465=1,1,IF(COUNTIF($T$65:T464,T465)=0,1,0)))</f>
        <v>0</v>
      </c>
      <c r="W465" s="31">
        <f>IF(T465=0,0,SUM($V$65:V465))</f>
        <v>0</v>
      </c>
      <c r="X465" s="31" t="str">
        <f t="shared" si="170"/>
        <v>-</v>
      </c>
      <c r="Y465" s="47"/>
      <c r="Z465" s="29">
        <v>391</v>
      </c>
      <c r="AA465" s="31" t="str">
        <f t="shared" si="165"/>
        <v/>
      </c>
      <c r="AB465" s="31" t="str">
        <f t="shared" si="166"/>
        <v/>
      </c>
      <c r="AC465" s="31" t="str">
        <f t="shared" si="167"/>
        <v/>
      </c>
      <c r="AD465" s="30">
        <f t="shared" si="168"/>
        <v>0</v>
      </c>
    </row>
    <row r="466" spans="1:30" x14ac:dyDescent="0.25">
      <c r="A466" s="17" t="s">
        <v>14</v>
      </c>
      <c r="B466" s="132"/>
      <c r="C466" s="133"/>
      <c r="D466" s="2"/>
      <c r="E466" s="2"/>
      <c r="F466" s="2"/>
      <c r="G466" s="87"/>
      <c r="H466" s="2"/>
      <c r="I466" s="2"/>
      <c r="J466" s="2"/>
      <c r="K466" s="2"/>
      <c r="T466" s="46">
        <f t="shared" si="169"/>
        <v>0</v>
      </c>
      <c r="U466" s="31">
        <f t="shared" si="164"/>
        <v>659</v>
      </c>
      <c r="V466" s="31">
        <f>IF(T466=0,0,IF(U466=1,1,IF(COUNTIF($T$65:T465,T466)=0,1,0)))</f>
        <v>0</v>
      </c>
      <c r="W466" s="31">
        <f>IF(T466=0,0,SUM($V$65:V466))</f>
        <v>0</v>
      </c>
      <c r="X466" s="31" t="str">
        <f t="shared" si="170"/>
        <v>-</v>
      </c>
      <c r="Y466" s="47"/>
      <c r="Z466" s="29">
        <v>392</v>
      </c>
      <c r="AA466" s="31" t="str">
        <f t="shared" si="165"/>
        <v/>
      </c>
      <c r="AB466" s="31" t="str">
        <f t="shared" si="166"/>
        <v/>
      </c>
      <c r="AC466" s="31" t="str">
        <f t="shared" si="167"/>
        <v/>
      </c>
      <c r="AD466" s="30">
        <f t="shared" si="168"/>
        <v>0</v>
      </c>
    </row>
    <row r="467" spans="1:30" ht="30" x14ac:dyDescent="0.25">
      <c r="A467" s="18" t="s">
        <v>15</v>
      </c>
      <c r="B467" s="132"/>
      <c r="C467" s="133"/>
      <c r="D467" s="2"/>
      <c r="E467" s="2"/>
      <c r="F467" s="2"/>
      <c r="G467" s="87"/>
      <c r="H467" s="2"/>
      <c r="I467" s="2"/>
      <c r="J467" s="2"/>
      <c r="K467" s="2"/>
      <c r="T467" s="46">
        <f t="shared" si="169"/>
        <v>0</v>
      </c>
      <c r="U467" s="31">
        <f t="shared" si="164"/>
        <v>659</v>
      </c>
      <c r="V467" s="31">
        <f>IF(T467=0,0,IF(U467=1,1,IF(COUNTIF($T$65:T466,T467)=0,1,0)))</f>
        <v>0</v>
      </c>
      <c r="W467" s="31">
        <f>IF(T467=0,0,SUM($V$65:V467))</f>
        <v>0</v>
      </c>
      <c r="X467" s="31" t="str">
        <f t="shared" si="170"/>
        <v>-</v>
      </c>
      <c r="Y467" s="47"/>
      <c r="Z467" s="29">
        <v>393</v>
      </c>
      <c r="AA467" s="31" t="str">
        <f t="shared" si="165"/>
        <v/>
      </c>
      <c r="AB467" s="31" t="str">
        <f t="shared" si="166"/>
        <v/>
      </c>
      <c r="AC467" s="31" t="str">
        <f t="shared" si="167"/>
        <v/>
      </c>
      <c r="AD467" s="30">
        <f t="shared" si="168"/>
        <v>0</v>
      </c>
    </row>
    <row r="468" spans="1:30" x14ac:dyDescent="0.25">
      <c r="A468" s="19"/>
      <c r="B468" s="2"/>
      <c r="C468" s="2"/>
      <c r="D468" s="2"/>
      <c r="E468" s="2"/>
      <c r="F468" s="2"/>
      <c r="G468" s="87"/>
      <c r="H468" s="2"/>
      <c r="I468" s="2"/>
      <c r="J468" s="2"/>
      <c r="K468" s="2"/>
      <c r="T468" s="46">
        <f t="shared" si="169"/>
        <v>0</v>
      </c>
      <c r="U468" s="31">
        <f t="shared" si="164"/>
        <v>659</v>
      </c>
      <c r="V468" s="31">
        <f>IF(T468=0,0,IF(U468=1,1,IF(COUNTIF($T$65:T467,T468)=0,1,0)))</f>
        <v>0</v>
      </c>
      <c r="W468" s="31">
        <f>IF(T468=0,0,SUM($V$65:V468))</f>
        <v>0</v>
      </c>
      <c r="X468" s="31" t="str">
        <f t="shared" si="170"/>
        <v>-</v>
      </c>
      <c r="Y468" s="43"/>
      <c r="Z468" s="29">
        <v>394</v>
      </c>
      <c r="AA468" s="31" t="str">
        <f t="shared" si="165"/>
        <v/>
      </c>
      <c r="AB468" s="31" t="str">
        <f t="shared" si="166"/>
        <v/>
      </c>
      <c r="AC468" s="31" t="str">
        <f t="shared" si="167"/>
        <v/>
      </c>
      <c r="AD468" s="30">
        <f t="shared" si="168"/>
        <v>0</v>
      </c>
    </row>
    <row r="469" spans="1:30" x14ac:dyDescent="0.25">
      <c r="A469" s="19"/>
      <c r="B469" s="2"/>
      <c r="C469" s="2"/>
      <c r="D469" s="2"/>
      <c r="E469" s="2"/>
      <c r="F469" s="2"/>
      <c r="G469" s="87"/>
      <c r="H469" s="2"/>
      <c r="I469" s="2"/>
      <c r="J469" s="2"/>
      <c r="K469" s="2"/>
      <c r="T469" s="46">
        <f t="shared" si="169"/>
        <v>0</v>
      </c>
      <c r="U469" s="31">
        <f t="shared" si="164"/>
        <v>659</v>
      </c>
      <c r="V469" s="31">
        <f>IF(T469=0,0,IF(U469=1,1,IF(COUNTIF($T$65:T468,T469)=0,1,0)))</f>
        <v>0</v>
      </c>
      <c r="W469" s="31">
        <f>IF(T469=0,0,SUM($V$65:V469))</f>
        <v>0</v>
      </c>
      <c r="X469" s="31" t="str">
        <f t="shared" si="170"/>
        <v>-</v>
      </c>
      <c r="Y469" s="43"/>
      <c r="Z469" s="29">
        <v>395</v>
      </c>
      <c r="AA469" s="31" t="str">
        <f t="shared" si="165"/>
        <v/>
      </c>
      <c r="AB469" s="31" t="str">
        <f t="shared" si="166"/>
        <v/>
      </c>
      <c r="AC469" s="31" t="str">
        <f t="shared" si="167"/>
        <v/>
      </c>
      <c r="AD469" s="30">
        <f t="shared" si="168"/>
        <v>0</v>
      </c>
    </row>
    <row r="470" spans="1:30" ht="18.75" customHeight="1" x14ac:dyDescent="0.3">
      <c r="A470" s="134" t="s">
        <v>16</v>
      </c>
      <c r="B470" s="135"/>
      <c r="C470" s="135"/>
      <c r="D470" s="2"/>
      <c r="E470" s="2"/>
      <c r="F470" s="2"/>
      <c r="G470" s="87"/>
      <c r="H470" s="2"/>
      <c r="I470" s="2"/>
      <c r="J470" s="2"/>
      <c r="K470" s="2"/>
      <c r="T470" s="46">
        <f t="shared" si="169"/>
        <v>0</v>
      </c>
      <c r="U470" s="31">
        <f t="shared" si="164"/>
        <v>659</v>
      </c>
      <c r="V470" s="31">
        <f>IF(T470=0,0,IF(U470=1,1,IF(COUNTIF($T$65:T469,T470)=0,1,0)))</f>
        <v>0</v>
      </c>
      <c r="W470" s="31">
        <f>IF(T470=0,0,SUM($V$65:V470))</f>
        <v>0</v>
      </c>
      <c r="X470" s="31" t="str">
        <f t="shared" si="170"/>
        <v>-</v>
      </c>
      <c r="Y470" s="43"/>
      <c r="Z470" s="29">
        <v>396</v>
      </c>
      <c r="AA470" s="31" t="str">
        <f t="shared" si="165"/>
        <v/>
      </c>
      <c r="AB470" s="31" t="str">
        <f t="shared" si="166"/>
        <v/>
      </c>
      <c r="AC470" s="31" t="str">
        <f t="shared" si="167"/>
        <v/>
      </c>
      <c r="AD470" s="30">
        <f t="shared" si="168"/>
        <v>0</v>
      </c>
    </row>
    <row r="471" spans="1:30" ht="18.75" x14ac:dyDescent="0.3">
      <c r="A471" s="142" t="s">
        <v>17</v>
      </c>
      <c r="B471" s="143"/>
      <c r="C471" s="99"/>
      <c r="D471" s="2"/>
      <c r="E471" s="2"/>
      <c r="F471" s="2"/>
      <c r="G471" s="87"/>
      <c r="H471" s="2"/>
      <c r="I471" s="2"/>
      <c r="J471" s="2"/>
      <c r="K471" s="2"/>
      <c r="T471" s="46">
        <f t="shared" si="169"/>
        <v>0</v>
      </c>
      <c r="U471" s="31">
        <f t="shared" si="164"/>
        <v>659</v>
      </c>
      <c r="V471" s="31">
        <f>IF(T471=0,0,IF(U471=1,1,IF(COUNTIF($T$65:T470,T471)=0,1,0)))</f>
        <v>0</v>
      </c>
      <c r="W471" s="31">
        <f>IF(T471=0,0,SUM($V$65:V471))</f>
        <v>0</v>
      </c>
      <c r="X471" s="31" t="str">
        <f t="shared" si="170"/>
        <v>-</v>
      </c>
      <c r="Y471" s="43"/>
      <c r="Z471" s="29">
        <v>397</v>
      </c>
      <c r="AA471" s="31" t="str">
        <f t="shared" si="165"/>
        <v/>
      </c>
      <c r="AB471" s="31" t="str">
        <f t="shared" si="166"/>
        <v/>
      </c>
      <c r="AC471" s="31" t="str">
        <f t="shared" si="167"/>
        <v/>
      </c>
      <c r="AD471" s="30">
        <f t="shared" si="168"/>
        <v>0</v>
      </c>
    </row>
    <row r="472" spans="1:30" ht="33" x14ac:dyDescent="0.25">
      <c r="A472" s="17" t="s">
        <v>18</v>
      </c>
      <c r="B472" s="10" t="s">
        <v>19</v>
      </c>
      <c r="C472" s="2"/>
      <c r="D472" s="2"/>
      <c r="E472" s="2"/>
      <c r="F472" s="2"/>
      <c r="G472" s="87"/>
      <c r="H472" s="2"/>
      <c r="I472" s="2"/>
      <c r="J472" s="2"/>
      <c r="K472" s="2"/>
      <c r="T472" s="46">
        <f t="shared" si="169"/>
        <v>0</v>
      </c>
      <c r="U472" s="31">
        <f t="shared" si="164"/>
        <v>659</v>
      </c>
      <c r="V472" s="31">
        <f>IF(T472=0,0,IF(U472=1,1,IF(COUNTIF($T$65:T471,T472)=0,1,0)))</f>
        <v>0</v>
      </c>
      <c r="W472" s="31">
        <f>IF(T472=0,0,SUM($V$65:V472))</f>
        <v>0</v>
      </c>
      <c r="X472" s="31" t="str">
        <f t="shared" si="170"/>
        <v>-</v>
      </c>
      <c r="Y472" s="43"/>
      <c r="Z472" s="29">
        <v>398</v>
      </c>
      <c r="AA472" s="31" t="str">
        <f t="shared" si="165"/>
        <v/>
      </c>
      <c r="AB472" s="31" t="str">
        <f t="shared" si="166"/>
        <v/>
      </c>
      <c r="AC472" s="31" t="str">
        <f t="shared" si="167"/>
        <v/>
      </c>
      <c r="AD472" s="30">
        <f t="shared" si="168"/>
        <v>0</v>
      </c>
    </row>
    <row r="473" spans="1:30" ht="15.75" x14ac:dyDescent="0.25">
      <c r="A473" s="20" t="s">
        <v>20</v>
      </c>
      <c r="B473" s="28" cm="1">
        <f t="array" ref="B473">SUM(IF($C$491:$C$534=A473,$F$491:$F$534))</f>
        <v>0</v>
      </c>
      <c r="C473" s="21"/>
      <c r="D473" s="2"/>
      <c r="E473" s="21"/>
      <c r="F473" s="2"/>
      <c r="G473" s="87"/>
      <c r="H473" s="2"/>
      <c r="I473" s="2"/>
      <c r="J473" s="2"/>
      <c r="K473" s="2"/>
      <c r="T473" s="46">
        <f t="shared" si="169"/>
        <v>0</v>
      </c>
      <c r="U473" s="31">
        <f t="shared" si="164"/>
        <v>659</v>
      </c>
      <c r="V473" s="31">
        <f>IF(T473=0,0,IF(U473=1,1,IF(COUNTIF($T$65:T472,T473)=0,1,0)))</f>
        <v>0</v>
      </c>
      <c r="W473" s="31">
        <f>IF(T473=0,0,SUM($V$65:V473))</f>
        <v>0</v>
      </c>
      <c r="X473" s="31" t="str">
        <f t="shared" si="170"/>
        <v>-</v>
      </c>
      <c r="Y473" s="43"/>
      <c r="Z473" s="29">
        <v>399</v>
      </c>
      <c r="AA473" s="31" t="str">
        <f t="shared" si="165"/>
        <v/>
      </c>
      <c r="AB473" s="31" t="str">
        <f t="shared" si="166"/>
        <v/>
      </c>
      <c r="AC473" s="31" t="str">
        <f t="shared" si="167"/>
        <v/>
      </c>
      <c r="AD473" s="30">
        <f t="shared" si="168"/>
        <v>0</v>
      </c>
    </row>
    <row r="474" spans="1:30" ht="31.5" x14ac:dyDescent="0.25">
      <c r="A474" s="22" t="s">
        <v>60</v>
      </c>
      <c r="B474" s="28" cm="1">
        <f t="array" ref="B474">SUM(IF($C$491:$C$534=A474,$F$491:$F$534))</f>
        <v>0</v>
      </c>
      <c r="C474" s="2"/>
      <c r="D474" s="2"/>
      <c r="E474" s="2"/>
      <c r="F474" s="2"/>
      <c r="G474" s="87"/>
      <c r="H474" s="2"/>
      <c r="I474" s="2"/>
      <c r="J474" s="2"/>
      <c r="K474" s="2"/>
      <c r="T474" s="46">
        <f t="shared" si="169"/>
        <v>0</v>
      </c>
      <c r="U474" s="31">
        <f t="shared" ref="U474:U480" si="171">COUNTIF($T$65:$T$759,T474)</f>
        <v>659</v>
      </c>
      <c r="V474" s="31">
        <f>IF(T474=0,0,IF(U474=1,1,IF(COUNTIF($T$65:T473,T474)=0,1,0)))</f>
        <v>0</v>
      </c>
      <c r="W474" s="31">
        <f>IF(T474=0,0,SUM($V$65:V474))</f>
        <v>0</v>
      </c>
      <c r="X474" s="31" t="str">
        <f t="shared" si="170"/>
        <v>-</v>
      </c>
      <c r="Y474" s="43"/>
      <c r="Z474" s="29">
        <v>400</v>
      </c>
      <c r="AA474" s="31" t="str">
        <f t="shared" ref="AA474:AA480" si="172">IF(ISNA(VLOOKUP(Z474,$W$65:$X$759,2,0)),"",VLOOKUP(Z474,$W$65:$X$759,2,0))</f>
        <v/>
      </c>
      <c r="AB474" s="31" t="str">
        <f t="shared" ref="AB474:AB480" si="173">IF(ISNA(INDEX($N$65:$N$759,MATCH(AA474,$M$65:$M$759,0))),"",INDEX($N$65:$N$759,MATCH(AA474,$M$65:$M$759,0)))</f>
        <v/>
      </c>
      <c r="AC474" s="31" t="str">
        <f t="shared" ref="AC474:AC480" si="174">IF(ISNA(INDEX($O$65:$O$759,MATCH(AA474,$M$65:$M$759,0))),"",INDEX($O$65:$O$759,MATCH(AA474,$M$65:$M$759,0)))</f>
        <v/>
      </c>
      <c r="AD474" s="30">
        <f t="shared" ref="AD474:AD480" si="175">SUMIF($M$65:$M$759,AA474,$R$65:$R$759)</f>
        <v>0</v>
      </c>
    </row>
    <row r="475" spans="1:30" ht="31.5" x14ac:dyDescent="0.25">
      <c r="A475" s="22" t="s">
        <v>21</v>
      </c>
      <c r="B475" s="28" cm="1">
        <f t="array" ref="B475">SUM(IF($C$491:$C$534=A475,$F$491:$F$534))</f>
        <v>0</v>
      </c>
      <c r="C475" s="2"/>
      <c r="D475" s="2"/>
      <c r="E475" s="2"/>
      <c r="F475" s="2"/>
      <c r="G475" s="87"/>
      <c r="H475" s="2"/>
      <c r="I475" s="2"/>
      <c r="J475" s="2"/>
      <c r="K475" s="2"/>
      <c r="T475" s="46">
        <f t="shared" si="169"/>
        <v>0</v>
      </c>
      <c r="U475" s="31">
        <f t="shared" si="171"/>
        <v>659</v>
      </c>
      <c r="V475" s="31">
        <f>IF(T475=0,0,IF(U475=1,1,IF(COUNTIF($T$65:T474,T475)=0,1,0)))</f>
        <v>0</v>
      </c>
      <c r="W475" s="31">
        <f>IF(T475=0,0,SUM($V$65:V475))</f>
        <v>0</v>
      </c>
      <c r="X475" s="31" t="str">
        <f t="shared" si="170"/>
        <v>-</v>
      </c>
      <c r="Y475" s="43"/>
      <c r="Z475" s="29">
        <v>401</v>
      </c>
      <c r="AA475" s="31" t="str">
        <f t="shared" si="172"/>
        <v/>
      </c>
      <c r="AB475" s="31" t="str">
        <f t="shared" si="173"/>
        <v/>
      </c>
      <c r="AC475" s="31" t="str">
        <f t="shared" si="174"/>
        <v/>
      </c>
      <c r="AD475" s="30">
        <f t="shared" si="175"/>
        <v>0</v>
      </c>
    </row>
    <row r="476" spans="1:30" ht="31.5" x14ac:dyDescent="0.25">
      <c r="A476" s="22" t="s">
        <v>135</v>
      </c>
      <c r="B476" s="28" cm="1">
        <f t="array" ref="B476">SUM(IF($C$491:$C$534=A476,$F$491:$F$534))</f>
        <v>0</v>
      </c>
      <c r="C476" s="2"/>
      <c r="D476" s="2"/>
      <c r="E476" s="2"/>
      <c r="F476" s="2"/>
      <c r="G476" s="87"/>
      <c r="H476" s="2"/>
      <c r="I476" s="2"/>
      <c r="J476" s="2"/>
      <c r="K476" s="2"/>
      <c r="T476" s="46">
        <f t="shared" si="169"/>
        <v>0</v>
      </c>
      <c r="U476" s="31">
        <f t="shared" si="171"/>
        <v>659</v>
      </c>
      <c r="V476" s="31">
        <f>IF(T476=0,0,IF(U476=1,1,IF(COUNTIF($T$65:T475,T476)=0,1,0)))</f>
        <v>0</v>
      </c>
      <c r="W476" s="31">
        <f>IF(T476=0,0,SUM($V$65:V476))</f>
        <v>0</v>
      </c>
      <c r="X476" s="31" t="str">
        <f t="shared" si="170"/>
        <v>-</v>
      </c>
      <c r="Y476" s="43"/>
      <c r="Z476" s="29">
        <v>402</v>
      </c>
      <c r="AA476" s="31" t="str">
        <f t="shared" si="172"/>
        <v/>
      </c>
      <c r="AB476" s="31" t="str">
        <f t="shared" si="173"/>
        <v/>
      </c>
      <c r="AC476" s="31" t="str">
        <f t="shared" si="174"/>
        <v/>
      </c>
      <c r="AD476" s="30">
        <f t="shared" si="175"/>
        <v>0</v>
      </c>
    </row>
    <row r="477" spans="1:30" ht="31.5" x14ac:dyDescent="0.25">
      <c r="A477" s="22" t="s">
        <v>22</v>
      </c>
      <c r="B477" s="28" cm="1">
        <f t="array" ref="B477">SUM(IF($C$491:$C$534=A477,$F$491:$F$534))</f>
        <v>0</v>
      </c>
      <c r="C477" s="2"/>
      <c r="D477" s="2"/>
      <c r="E477" s="2"/>
      <c r="F477" s="2"/>
      <c r="G477" s="87"/>
      <c r="H477" s="2"/>
      <c r="I477" s="2"/>
      <c r="J477" s="2"/>
      <c r="K477" s="2"/>
      <c r="T477" s="46">
        <f t="shared" si="169"/>
        <v>0</v>
      </c>
      <c r="U477" s="31">
        <f t="shared" si="171"/>
        <v>659</v>
      </c>
      <c r="V477" s="31">
        <f>IF(T477=0,0,IF(U477=1,1,IF(COUNTIF($T$65:T476,T477)=0,1,0)))</f>
        <v>0</v>
      </c>
      <c r="W477" s="31">
        <f>IF(T477=0,0,SUM($V$65:V477))</f>
        <v>0</v>
      </c>
      <c r="X477" s="31" t="str">
        <f t="shared" si="170"/>
        <v>-</v>
      </c>
      <c r="Y477" s="43"/>
      <c r="Z477" s="29">
        <v>403</v>
      </c>
      <c r="AA477" s="31" t="str">
        <f t="shared" si="172"/>
        <v/>
      </c>
      <c r="AB477" s="31" t="str">
        <f t="shared" si="173"/>
        <v/>
      </c>
      <c r="AC477" s="31" t="str">
        <f t="shared" si="174"/>
        <v/>
      </c>
      <c r="AD477" s="30">
        <f t="shared" si="175"/>
        <v>0</v>
      </c>
    </row>
    <row r="478" spans="1:30" ht="31.5" x14ac:dyDescent="0.25">
      <c r="A478" s="22" t="s">
        <v>23</v>
      </c>
      <c r="B478" s="28" cm="1">
        <f t="array" ref="B478">SUM(IF($C$491:$C$534=A478,$F$491:$F$534))</f>
        <v>0</v>
      </c>
      <c r="C478" s="2"/>
      <c r="D478" s="2"/>
      <c r="E478" s="2"/>
      <c r="F478" s="2"/>
      <c r="G478" s="87"/>
      <c r="H478" s="2"/>
      <c r="I478" s="2"/>
      <c r="J478" s="2"/>
      <c r="K478" s="2"/>
      <c r="T478" s="46">
        <f t="shared" si="169"/>
        <v>0</v>
      </c>
      <c r="U478" s="31">
        <f t="shared" si="171"/>
        <v>659</v>
      </c>
      <c r="V478" s="31">
        <f>IF(T478=0,0,IF(U478=1,1,IF(COUNTIF($T$65:T477,T478)=0,1,0)))</f>
        <v>0</v>
      </c>
      <c r="W478" s="31">
        <f>IF(T478=0,0,SUM($V$65:V478))</f>
        <v>0</v>
      </c>
      <c r="X478" s="31" t="str">
        <f t="shared" si="170"/>
        <v>-</v>
      </c>
      <c r="Y478" s="43"/>
      <c r="Z478" s="29">
        <v>404</v>
      </c>
      <c r="AA478" s="31" t="str">
        <f t="shared" si="172"/>
        <v/>
      </c>
      <c r="AB478" s="31" t="str">
        <f t="shared" si="173"/>
        <v/>
      </c>
      <c r="AC478" s="31" t="str">
        <f t="shared" si="174"/>
        <v/>
      </c>
      <c r="AD478" s="30">
        <f t="shared" si="175"/>
        <v>0</v>
      </c>
    </row>
    <row r="479" spans="1:30" ht="15.75" x14ac:dyDescent="0.25">
      <c r="A479" s="22" t="s">
        <v>24</v>
      </c>
      <c r="B479" s="28" cm="1">
        <f t="array" ref="B479">SUM(IF($C$491:$C$534=A479,$F$491:$F$534))</f>
        <v>0</v>
      </c>
      <c r="C479" s="2"/>
      <c r="D479" s="2"/>
      <c r="E479" s="2"/>
      <c r="F479" s="2"/>
      <c r="G479" s="87"/>
      <c r="H479" s="2"/>
      <c r="I479" s="2"/>
      <c r="J479" s="2"/>
      <c r="K479" s="2"/>
      <c r="T479" s="46">
        <f t="shared" si="169"/>
        <v>0</v>
      </c>
      <c r="U479" s="31">
        <f t="shared" si="171"/>
        <v>659</v>
      </c>
      <c r="V479" s="31">
        <f>IF(T479=0,0,IF(U479=1,1,IF(COUNTIF($T$65:T478,T479)=0,1,0)))</f>
        <v>0</v>
      </c>
      <c r="W479" s="31">
        <f>IF(T479=0,0,SUM($V$65:V479))</f>
        <v>0</v>
      </c>
      <c r="X479" s="31" t="str">
        <f t="shared" si="170"/>
        <v>-</v>
      </c>
      <c r="Y479" s="43"/>
      <c r="Z479" s="29">
        <v>405</v>
      </c>
      <c r="AA479" s="31" t="str">
        <f t="shared" si="172"/>
        <v/>
      </c>
      <c r="AB479" s="31" t="str">
        <f t="shared" si="173"/>
        <v/>
      </c>
      <c r="AC479" s="31" t="str">
        <f t="shared" si="174"/>
        <v/>
      </c>
      <c r="AD479" s="30">
        <f t="shared" si="175"/>
        <v>0</v>
      </c>
    </row>
    <row r="480" spans="1:30" ht="47.25" x14ac:dyDescent="0.25">
      <c r="A480" s="22" t="s">
        <v>25</v>
      </c>
      <c r="B480" s="28" cm="1">
        <f t="array" ref="B480">SUM(IF($C$491:$C$534=A480,$F$491:$F$534))</f>
        <v>0</v>
      </c>
      <c r="C480" s="2"/>
      <c r="D480" s="2"/>
      <c r="E480" s="2"/>
      <c r="F480" s="2"/>
      <c r="G480" s="87"/>
      <c r="H480" s="2"/>
      <c r="I480" s="2"/>
      <c r="J480" s="2"/>
      <c r="K480" s="2"/>
      <c r="T480" s="46">
        <f t="shared" si="169"/>
        <v>0</v>
      </c>
      <c r="U480" s="31">
        <f t="shared" si="171"/>
        <v>659</v>
      </c>
      <c r="V480" s="31">
        <f>IF(T480=0,0,IF(U480=1,1,IF(COUNTIF($T$65:T479,T480)=0,1,0)))</f>
        <v>0</v>
      </c>
      <c r="W480" s="31">
        <f>IF(T480=0,0,SUM($V$65:V480))</f>
        <v>0</v>
      </c>
      <c r="X480" s="31" t="str">
        <f t="shared" si="170"/>
        <v>-</v>
      </c>
      <c r="Y480" s="43"/>
      <c r="Z480" s="29">
        <v>406</v>
      </c>
      <c r="AA480" s="31" t="str">
        <f t="shared" si="172"/>
        <v/>
      </c>
      <c r="AB480" s="31" t="str">
        <f t="shared" si="173"/>
        <v/>
      </c>
      <c r="AC480" s="31" t="str">
        <f t="shared" si="174"/>
        <v/>
      </c>
      <c r="AD480" s="30">
        <f t="shared" si="175"/>
        <v>0</v>
      </c>
    </row>
    <row r="481" spans="1:30" ht="15.75" x14ac:dyDescent="0.25">
      <c r="A481" s="22" t="s">
        <v>26</v>
      </c>
      <c r="B481" s="28" cm="1">
        <f t="array" ref="B481">SUM(IF($C$491:$C$534=A481,$F$491:$F$534))</f>
        <v>0</v>
      </c>
      <c r="C481" s="2"/>
      <c r="D481" s="2"/>
      <c r="E481" s="2"/>
      <c r="F481" s="2"/>
      <c r="G481" s="87"/>
      <c r="H481" s="2"/>
      <c r="I481" s="2"/>
      <c r="J481" s="2"/>
      <c r="K481" s="2"/>
      <c r="T481" s="46"/>
      <c r="U481" s="31"/>
      <c r="V481" s="31"/>
      <c r="W481" s="31"/>
      <c r="X481" s="31"/>
      <c r="Y481" s="43"/>
      <c r="Z481" s="29"/>
      <c r="AA481" s="31"/>
      <c r="AB481" s="31"/>
      <c r="AC481" s="31"/>
      <c r="AD481" s="30"/>
    </row>
    <row r="482" spans="1:30" ht="15.75" x14ac:dyDescent="0.25">
      <c r="A482" s="22" t="s">
        <v>27</v>
      </c>
      <c r="B482" s="28" cm="1">
        <f t="array" ref="B482">SUM(IF($C$491:$C$534=A482,$F$491:$F$534))</f>
        <v>0</v>
      </c>
      <c r="C482" s="2"/>
      <c r="D482" s="2"/>
      <c r="E482" s="2"/>
      <c r="F482" s="2"/>
      <c r="G482" s="87"/>
      <c r="H482" s="2"/>
      <c r="I482" s="2"/>
      <c r="J482" s="2"/>
      <c r="K482" s="2"/>
      <c r="T482" s="46"/>
      <c r="U482" s="31"/>
      <c r="V482" s="31"/>
      <c r="W482" s="31"/>
      <c r="X482" s="31"/>
      <c r="Y482" s="43"/>
      <c r="Z482" s="29"/>
      <c r="AA482" s="31"/>
      <c r="AB482" s="31"/>
      <c r="AC482" s="31"/>
      <c r="AD482" s="30"/>
    </row>
    <row r="483" spans="1:30" ht="173.25" x14ac:dyDescent="0.25">
      <c r="A483" s="22" t="s">
        <v>28</v>
      </c>
      <c r="B483" s="28" cm="1">
        <f t="array" ref="B483">SUM(IF($C$491:$C$534=A483,$F$491:$F$534))</f>
        <v>0</v>
      </c>
      <c r="C483" s="2"/>
      <c r="D483" s="2"/>
      <c r="E483" s="2"/>
      <c r="F483" s="2"/>
      <c r="G483" s="87"/>
      <c r="H483" s="2"/>
      <c r="I483" s="2"/>
      <c r="J483" s="2"/>
      <c r="K483" s="2"/>
      <c r="T483" s="46"/>
      <c r="U483" s="31"/>
      <c r="V483" s="31"/>
      <c r="W483" s="31"/>
      <c r="X483" s="31"/>
      <c r="Y483" s="43"/>
      <c r="Z483" s="29"/>
      <c r="AA483" s="31"/>
      <c r="AB483" s="31"/>
      <c r="AC483" s="31"/>
      <c r="AD483" s="30"/>
    </row>
    <row r="484" spans="1:30" ht="141.75" x14ac:dyDescent="0.25">
      <c r="A484" s="22" t="s">
        <v>29</v>
      </c>
      <c r="B484" s="28" cm="1">
        <f t="array" ref="B484">SUM(IF($C$491:$C$534=A484,$F$491:$F$534))</f>
        <v>0</v>
      </c>
      <c r="C484" s="2"/>
      <c r="D484" s="2"/>
      <c r="E484" s="2"/>
      <c r="F484" s="2"/>
      <c r="G484" s="87"/>
      <c r="H484" s="2"/>
      <c r="I484" s="2"/>
      <c r="J484" s="2"/>
      <c r="K484" s="2"/>
      <c r="T484" s="46"/>
      <c r="U484" s="31"/>
      <c r="V484" s="31"/>
      <c r="W484" s="31"/>
      <c r="X484" s="31"/>
      <c r="Y484" s="43"/>
      <c r="Z484" s="29"/>
      <c r="AA484" s="31"/>
      <c r="AB484" s="31"/>
      <c r="AC484" s="31"/>
      <c r="AD484" s="30"/>
    </row>
    <row r="485" spans="1:30" ht="15.75" x14ac:dyDescent="0.25">
      <c r="A485" s="22" t="s">
        <v>30</v>
      </c>
      <c r="B485" s="28" cm="1">
        <f t="array" ref="B485">SUM(IF($C$491:$C$534=A485,$F$491:$F$534))</f>
        <v>0</v>
      </c>
      <c r="C485" s="2"/>
      <c r="D485" s="2"/>
      <c r="E485" s="2"/>
      <c r="F485" s="2"/>
      <c r="G485" s="87"/>
      <c r="H485" s="2"/>
      <c r="I485" s="2"/>
      <c r="J485" s="2"/>
      <c r="K485" s="2"/>
      <c r="T485" s="46">
        <f t="shared" si="169"/>
        <v>0</v>
      </c>
      <c r="U485" s="31">
        <f t="shared" ref="U485:U516" si="176">COUNTIF($T$65:$T$759,T485)</f>
        <v>659</v>
      </c>
      <c r="V485" s="31">
        <f>IF(T485=0,0,IF(U485=1,1,IF(COUNTIF($T$65:T480,T485)=0,1,0)))</f>
        <v>0</v>
      </c>
      <c r="W485" s="31">
        <f>IF(T485=0,0,SUM($V$65:V485))</f>
        <v>0</v>
      </c>
      <c r="X485" s="31" t="str">
        <f t="shared" si="170"/>
        <v>-</v>
      </c>
      <c r="Y485" s="43"/>
      <c r="Z485" s="29">
        <v>407</v>
      </c>
      <c r="AA485" s="31" t="str">
        <f t="shared" ref="AA485:AA516" si="177">IF(ISNA(VLOOKUP(Z485,$W$65:$X$759,2,0)),"",VLOOKUP(Z485,$W$65:$X$759,2,0))</f>
        <v/>
      </c>
      <c r="AB485" s="31" t="str">
        <f t="shared" ref="AB485:AB516" si="178">IF(ISNA(INDEX($N$65:$N$759,MATCH(AA485,$M$65:$M$759,0))),"",INDEX($N$65:$N$759,MATCH(AA485,$M$65:$M$759,0)))</f>
        <v/>
      </c>
      <c r="AC485" s="31" t="str">
        <f t="shared" ref="AC485:AC516" si="179">IF(ISNA(INDEX($O$65:$O$759,MATCH(AA485,$M$65:$M$759,0))),"",INDEX($O$65:$O$759,MATCH(AA485,$M$65:$M$759,0)))</f>
        <v/>
      </c>
      <c r="AD485" s="30">
        <f t="shared" ref="AD485:AD516" si="180">SUMIF($M$65:$M$759,AA485,$R$65:$R$759)</f>
        <v>0</v>
      </c>
    </row>
    <row r="486" spans="1:30" ht="15.75" x14ac:dyDescent="0.25">
      <c r="A486" s="22" t="s">
        <v>31</v>
      </c>
      <c r="B486" s="28" cm="1">
        <f t="array" ref="B486">SUM(IF($C$491:$C$534=A486,$F$491:$F$534))</f>
        <v>0</v>
      </c>
      <c r="C486" s="2"/>
      <c r="D486" s="2"/>
      <c r="E486" s="2"/>
      <c r="F486" s="2"/>
      <c r="G486" s="87"/>
      <c r="H486" s="2"/>
      <c r="I486" s="2"/>
      <c r="J486" s="2"/>
      <c r="K486" s="2"/>
      <c r="T486" s="46">
        <f t="shared" si="169"/>
        <v>0</v>
      </c>
      <c r="U486" s="31">
        <f t="shared" si="176"/>
        <v>659</v>
      </c>
      <c r="V486" s="31">
        <f>IF(T486=0,0,IF(U486=1,1,IF(COUNTIF($T$65:T485,T486)=0,1,0)))</f>
        <v>0</v>
      </c>
      <c r="W486" s="31">
        <f>IF(T486=0,0,SUM($V$65:V486))</f>
        <v>0</v>
      </c>
      <c r="X486" s="31" t="str">
        <f t="shared" si="170"/>
        <v>-</v>
      </c>
      <c r="Y486" s="43"/>
      <c r="Z486" s="29">
        <v>408</v>
      </c>
      <c r="AA486" s="31" t="str">
        <f t="shared" si="177"/>
        <v/>
      </c>
      <c r="AB486" s="31" t="str">
        <f t="shared" si="178"/>
        <v/>
      </c>
      <c r="AC486" s="31" t="str">
        <f t="shared" si="179"/>
        <v/>
      </c>
      <c r="AD486" s="30">
        <f t="shared" si="180"/>
        <v>0</v>
      </c>
    </row>
    <row r="487" spans="1:30" ht="15.75" x14ac:dyDescent="0.25">
      <c r="A487" s="19"/>
      <c r="B487" s="2"/>
      <c r="C487" s="23"/>
      <c r="D487" s="2"/>
      <c r="E487" s="2"/>
      <c r="F487" s="2"/>
      <c r="G487" s="87"/>
      <c r="H487" s="2"/>
      <c r="I487" s="2"/>
      <c r="J487" s="2"/>
      <c r="K487" s="2"/>
      <c r="T487" s="46">
        <f t="shared" si="169"/>
        <v>0</v>
      </c>
      <c r="U487" s="31">
        <f t="shared" si="176"/>
        <v>659</v>
      </c>
      <c r="V487" s="31">
        <f>IF(T487=0,0,IF(U487=1,1,IF(COUNTIF($T$65:T486,T487)=0,1,0)))</f>
        <v>0</v>
      </c>
      <c r="W487" s="31">
        <f>IF(T487=0,0,SUM($V$65:V487))</f>
        <v>0</v>
      </c>
      <c r="X487" s="31" t="str">
        <f t="shared" si="170"/>
        <v>-</v>
      </c>
      <c r="Y487" s="43"/>
      <c r="Z487" s="29">
        <v>411</v>
      </c>
      <c r="AA487" s="31" t="str">
        <f t="shared" si="177"/>
        <v/>
      </c>
      <c r="AB487" s="31" t="str">
        <f t="shared" si="178"/>
        <v/>
      </c>
      <c r="AC487" s="31" t="str">
        <f t="shared" si="179"/>
        <v/>
      </c>
      <c r="AD487" s="30">
        <f t="shared" si="180"/>
        <v>0</v>
      </c>
    </row>
    <row r="488" spans="1:30" ht="18.75" x14ac:dyDescent="0.3">
      <c r="A488" s="24" t="s">
        <v>32</v>
      </c>
      <c r="B488" s="2"/>
      <c r="C488" s="2"/>
      <c r="D488" s="2"/>
      <c r="E488" s="2"/>
      <c r="F488" s="2"/>
      <c r="G488" s="87"/>
      <c r="H488" s="2"/>
      <c r="I488" s="2"/>
      <c r="J488" s="2"/>
      <c r="K488" s="2"/>
      <c r="T488" s="46">
        <f t="shared" si="169"/>
        <v>0</v>
      </c>
      <c r="U488" s="31">
        <f t="shared" si="176"/>
        <v>659</v>
      </c>
      <c r="V488" s="31">
        <f>IF(T488=0,0,IF(U488=1,1,IF(COUNTIF($T$65:T487,T488)=0,1,0)))</f>
        <v>0</v>
      </c>
      <c r="W488" s="31">
        <f>IF(T488=0,0,SUM($V$65:V488))</f>
        <v>0</v>
      </c>
      <c r="X488" s="31" t="str">
        <f t="shared" si="170"/>
        <v>-</v>
      </c>
      <c r="Y488" s="43"/>
      <c r="Z488" s="29">
        <v>412</v>
      </c>
      <c r="AA488" s="31" t="str">
        <f t="shared" si="177"/>
        <v/>
      </c>
      <c r="AB488" s="31" t="str">
        <f t="shared" si="178"/>
        <v/>
      </c>
      <c r="AC488" s="31" t="str">
        <f t="shared" si="179"/>
        <v/>
      </c>
      <c r="AD488" s="30">
        <f t="shared" si="180"/>
        <v>0</v>
      </c>
    </row>
    <row r="489" spans="1:30" x14ac:dyDescent="0.25">
      <c r="A489" s="138" t="s">
        <v>33</v>
      </c>
      <c r="B489" s="139"/>
      <c r="C489" s="139"/>
      <c r="D489" s="139"/>
      <c r="E489" s="139"/>
      <c r="F489" s="140"/>
      <c r="G489" s="87"/>
      <c r="H489" s="2"/>
      <c r="I489" s="2"/>
      <c r="J489" s="2"/>
      <c r="K489" s="2"/>
      <c r="T489" s="46">
        <f t="shared" si="169"/>
        <v>0</v>
      </c>
      <c r="U489" s="31">
        <f t="shared" si="176"/>
        <v>659</v>
      </c>
      <c r="V489" s="31">
        <f>IF(T489=0,0,IF(U489=1,1,IF(COUNTIF($T$65:T488,T489)=0,1,0)))</f>
        <v>0</v>
      </c>
      <c r="W489" s="31">
        <f>IF(T489=0,0,SUM($V$65:V489))</f>
        <v>0</v>
      </c>
      <c r="X489" s="31" t="str">
        <f t="shared" si="170"/>
        <v>-</v>
      </c>
      <c r="Y489" s="43"/>
      <c r="Z489" s="29">
        <v>413</v>
      </c>
      <c r="AA489" s="31" t="str">
        <f t="shared" si="177"/>
        <v/>
      </c>
      <c r="AB489" s="31" t="str">
        <f t="shared" si="178"/>
        <v/>
      </c>
      <c r="AC489" s="31" t="str">
        <f t="shared" si="179"/>
        <v/>
      </c>
      <c r="AD489" s="30">
        <f t="shared" si="180"/>
        <v>0</v>
      </c>
    </row>
    <row r="490" spans="1:30" ht="48" x14ac:dyDescent="0.25">
      <c r="A490" s="17" t="s">
        <v>34</v>
      </c>
      <c r="B490" s="6" t="s">
        <v>35</v>
      </c>
      <c r="C490" s="6" t="s">
        <v>18</v>
      </c>
      <c r="D490" s="6" t="s">
        <v>36</v>
      </c>
      <c r="E490" s="10" t="s">
        <v>37</v>
      </c>
      <c r="F490" s="10" t="s">
        <v>38</v>
      </c>
      <c r="G490" s="87"/>
      <c r="H490" s="2"/>
      <c r="I490" s="2"/>
      <c r="J490" s="2"/>
      <c r="K490" s="2"/>
      <c r="T490" s="46">
        <f t="shared" si="169"/>
        <v>0</v>
      </c>
      <c r="U490" s="31">
        <f t="shared" si="176"/>
        <v>659</v>
      </c>
      <c r="V490" s="31">
        <f>IF(T490=0,0,IF(U490=1,1,IF(COUNTIF($T$65:T489,T490)=0,1,0)))</f>
        <v>0</v>
      </c>
      <c r="W490" s="31">
        <f>IF(T490=0,0,SUM($V$65:V490))</f>
        <v>0</v>
      </c>
      <c r="X490" s="31" t="str">
        <f t="shared" si="170"/>
        <v>-</v>
      </c>
      <c r="Y490" s="43"/>
      <c r="Z490" s="29">
        <v>414</v>
      </c>
      <c r="AA490" s="31" t="str">
        <f t="shared" si="177"/>
        <v/>
      </c>
      <c r="AB490" s="31" t="str">
        <f t="shared" si="178"/>
        <v/>
      </c>
      <c r="AC490" s="31" t="str">
        <f t="shared" si="179"/>
        <v/>
      </c>
      <c r="AD490" s="30">
        <f t="shared" si="180"/>
        <v>0</v>
      </c>
    </row>
    <row r="491" spans="1:30" x14ac:dyDescent="0.25">
      <c r="A491" s="3"/>
      <c r="B491" s="5" t="str">
        <f>IFERROR(VLOOKUP($A491,'Lookup tables'!$A$2:$E$247,2,FALSE),"")</f>
        <v/>
      </c>
      <c r="C491" s="27" t="str">
        <f>IFERROR(VLOOKUP(A491,'Lookup tables'!$A$2:$E$247,5,FALSE),"")</f>
        <v/>
      </c>
      <c r="D491" s="5">
        <f>IF(ISNUMBER(VLOOKUP($A491,'Lookup tables'!$A$2:$E$247,4,FALSE)),VLOOKUP($A491,'Lookup tables'!$A$2:$E$247,4,FALSE),0)</f>
        <v>0</v>
      </c>
      <c r="E491" s="4"/>
      <c r="F491" s="7">
        <f>D491*E491</f>
        <v>0</v>
      </c>
      <c r="G491" s="90"/>
      <c r="H491" s="50"/>
      <c r="I491" s="21">
        <f t="shared" ref="I491:I510" si="181">A491</f>
        <v>0</v>
      </c>
      <c r="J491" s="21">
        <f>E491</f>
        <v>0</v>
      </c>
      <c r="K491" s="21">
        <f>F491</f>
        <v>0</v>
      </c>
      <c r="T491" s="46">
        <f t="shared" si="169"/>
        <v>0</v>
      </c>
      <c r="U491" s="31">
        <f t="shared" si="176"/>
        <v>659</v>
      </c>
      <c r="V491" s="31">
        <f>IF(T491=0,0,IF(U491=1,1,IF(COUNTIF($T$65:T490,T491)=0,1,0)))</f>
        <v>0</v>
      </c>
      <c r="W491" s="31">
        <f>IF(T491=0,0,SUM($V$65:V491))</f>
        <v>0</v>
      </c>
      <c r="X491" s="31" t="str">
        <f t="shared" si="170"/>
        <v>-</v>
      </c>
      <c r="Y491" s="43"/>
      <c r="Z491" s="29">
        <v>415</v>
      </c>
      <c r="AA491" s="31" t="str">
        <f t="shared" si="177"/>
        <v/>
      </c>
      <c r="AB491" s="31" t="str">
        <f t="shared" si="178"/>
        <v/>
      </c>
      <c r="AC491" s="31" t="str">
        <f t="shared" si="179"/>
        <v/>
      </c>
      <c r="AD491" s="30">
        <f t="shared" si="180"/>
        <v>0</v>
      </c>
    </row>
    <row r="492" spans="1:30" x14ac:dyDescent="0.25">
      <c r="A492" s="3"/>
      <c r="B492" s="5" t="str">
        <f>IFERROR(VLOOKUP($A492,'Lookup tables'!$A$2:$E$247,2,FALSE),"")</f>
        <v/>
      </c>
      <c r="C492" s="27" t="str">
        <f>IFERROR(VLOOKUP(A492,'Lookup tables'!$A$2:$E$247,5,FALSE),"")</f>
        <v/>
      </c>
      <c r="D492" s="5">
        <f>IF(ISNUMBER(VLOOKUP($A492,'Lookup tables'!$A$2:$E$247,4,FALSE)),VLOOKUP($A492,'Lookup tables'!$A$2:$E$247,4,FALSE),0)</f>
        <v>0</v>
      </c>
      <c r="E492" s="4"/>
      <c r="F492" s="7">
        <f t="shared" ref="F492:F510" si="182">D492*E492</f>
        <v>0</v>
      </c>
      <c r="G492" s="87"/>
      <c r="H492" s="2"/>
      <c r="I492" s="21">
        <f t="shared" si="181"/>
        <v>0</v>
      </c>
      <c r="J492" s="21">
        <f t="shared" ref="J492:J510" si="183">E492</f>
        <v>0</v>
      </c>
      <c r="K492" s="21">
        <f t="shared" ref="K492:K510" si="184">F492</f>
        <v>0</v>
      </c>
      <c r="T492" s="46">
        <f t="shared" si="169"/>
        <v>0</v>
      </c>
      <c r="U492" s="31">
        <f t="shared" si="176"/>
        <v>659</v>
      </c>
      <c r="V492" s="31">
        <f>IF(T492=0,0,IF(U492=1,1,IF(COUNTIF($T$65:T491,T492)=0,1,0)))</f>
        <v>0</v>
      </c>
      <c r="W492" s="31">
        <f>IF(T492=0,0,SUM($V$65:V492))</f>
        <v>0</v>
      </c>
      <c r="X492" s="31" t="str">
        <f t="shared" si="170"/>
        <v>-</v>
      </c>
      <c r="Y492" s="43"/>
      <c r="Z492" s="29">
        <v>416</v>
      </c>
      <c r="AA492" s="31" t="str">
        <f t="shared" si="177"/>
        <v/>
      </c>
      <c r="AB492" s="31" t="str">
        <f t="shared" si="178"/>
        <v/>
      </c>
      <c r="AC492" s="31" t="str">
        <f t="shared" si="179"/>
        <v/>
      </c>
      <c r="AD492" s="30">
        <f t="shared" si="180"/>
        <v>0</v>
      </c>
    </row>
    <row r="493" spans="1:30" x14ac:dyDescent="0.25">
      <c r="A493" s="3"/>
      <c r="B493" s="5" t="str">
        <f>IFERROR(VLOOKUP($A493,'Lookup tables'!$A$2:$E$247,2,FALSE),"")</f>
        <v/>
      </c>
      <c r="C493" s="27" t="str">
        <f>IFERROR(VLOOKUP(A493,'Lookup tables'!$A$2:$E$247,5,FALSE),"")</f>
        <v/>
      </c>
      <c r="D493" s="5">
        <f>IF(ISNUMBER(VLOOKUP($A493,'Lookup tables'!$A$2:$E$247,4,FALSE)),VLOOKUP($A493,'Lookup tables'!$A$2:$E$247,4,FALSE),0)</f>
        <v>0</v>
      </c>
      <c r="E493" s="4"/>
      <c r="F493" s="7">
        <f t="shared" si="182"/>
        <v>0</v>
      </c>
      <c r="G493" s="87"/>
      <c r="H493" s="2"/>
      <c r="I493" s="21">
        <f t="shared" si="181"/>
        <v>0</v>
      </c>
      <c r="J493" s="21">
        <f t="shared" si="183"/>
        <v>0</v>
      </c>
      <c r="K493" s="21">
        <f t="shared" si="184"/>
        <v>0</v>
      </c>
      <c r="T493" s="46">
        <f t="shared" si="169"/>
        <v>0</v>
      </c>
      <c r="U493" s="31">
        <f t="shared" si="176"/>
        <v>659</v>
      </c>
      <c r="V493" s="31">
        <f>IF(T493=0,0,IF(U493=1,1,IF(COUNTIF($T$65:T492,T493)=0,1,0)))</f>
        <v>0</v>
      </c>
      <c r="W493" s="31">
        <f>IF(T493=0,0,SUM($V$65:V493))</f>
        <v>0</v>
      </c>
      <c r="X493" s="31" t="str">
        <f t="shared" si="170"/>
        <v>-</v>
      </c>
      <c r="Y493" s="43"/>
      <c r="Z493" s="29">
        <v>417</v>
      </c>
      <c r="AA493" s="31" t="str">
        <f t="shared" si="177"/>
        <v/>
      </c>
      <c r="AB493" s="31" t="str">
        <f t="shared" si="178"/>
        <v/>
      </c>
      <c r="AC493" s="31" t="str">
        <f t="shared" si="179"/>
        <v/>
      </c>
      <c r="AD493" s="30">
        <f t="shared" si="180"/>
        <v>0</v>
      </c>
    </row>
    <row r="494" spans="1:30" x14ac:dyDescent="0.25">
      <c r="A494" s="3"/>
      <c r="B494" s="5" t="str">
        <f>IFERROR(VLOOKUP($A494,'Lookup tables'!$A$2:$E$247,2,FALSE),"")</f>
        <v/>
      </c>
      <c r="C494" s="27" t="str">
        <f>IFERROR(VLOOKUP(A494,'Lookup tables'!$A$2:$E$247,5,FALSE),"")</f>
        <v/>
      </c>
      <c r="D494" s="5">
        <f>IF(ISNUMBER(VLOOKUP($A494,'Lookup tables'!$A$2:$E$247,4,FALSE)),VLOOKUP($A494,'Lookup tables'!$A$2:$E$247,4,FALSE),0)</f>
        <v>0</v>
      </c>
      <c r="E494" s="4"/>
      <c r="F494" s="7">
        <f t="shared" si="182"/>
        <v>0</v>
      </c>
      <c r="G494" s="87"/>
      <c r="H494" s="2"/>
      <c r="I494" s="21">
        <f t="shared" si="181"/>
        <v>0</v>
      </c>
      <c r="J494" s="21">
        <f t="shared" si="183"/>
        <v>0</v>
      </c>
      <c r="K494" s="21">
        <f t="shared" si="184"/>
        <v>0</v>
      </c>
      <c r="T494" s="46">
        <f t="shared" si="169"/>
        <v>0</v>
      </c>
      <c r="U494" s="31">
        <f t="shared" si="176"/>
        <v>659</v>
      </c>
      <c r="V494" s="31">
        <f>IF(T494=0,0,IF(U494=1,1,IF(COUNTIF($T$65:T493,T494)=0,1,0)))</f>
        <v>0</v>
      </c>
      <c r="W494" s="31">
        <f>IF(T494=0,0,SUM($V$65:V494))</f>
        <v>0</v>
      </c>
      <c r="X494" s="31" t="str">
        <f t="shared" si="170"/>
        <v>-</v>
      </c>
      <c r="Y494" s="43"/>
      <c r="Z494" s="29">
        <v>418</v>
      </c>
      <c r="AA494" s="31" t="str">
        <f t="shared" si="177"/>
        <v/>
      </c>
      <c r="AB494" s="31" t="str">
        <f t="shared" si="178"/>
        <v/>
      </c>
      <c r="AC494" s="31" t="str">
        <f t="shared" si="179"/>
        <v/>
      </c>
      <c r="AD494" s="30">
        <f t="shared" si="180"/>
        <v>0</v>
      </c>
    </row>
    <row r="495" spans="1:30" x14ac:dyDescent="0.25">
      <c r="A495" s="3"/>
      <c r="B495" s="5" t="str">
        <f>IFERROR(VLOOKUP($A495,'Lookup tables'!$A$2:$E$247,2,FALSE),"")</f>
        <v/>
      </c>
      <c r="C495" s="27" t="str">
        <f>IFERROR(VLOOKUP(A495,'Lookup tables'!$A$2:$E$247,5,FALSE),"")</f>
        <v/>
      </c>
      <c r="D495" s="5">
        <f>IF(ISNUMBER(VLOOKUP($A495,'Lookup tables'!$A$2:$E$247,4,FALSE)),VLOOKUP($A495,'Lookup tables'!$A$2:$E$247,4,FALSE),0)</f>
        <v>0</v>
      </c>
      <c r="E495" s="4"/>
      <c r="F495" s="7">
        <f t="shared" si="182"/>
        <v>0</v>
      </c>
      <c r="G495" s="87"/>
      <c r="H495" s="2"/>
      <c r="I495" s="21">
        <f t="shared" si="181"/>
        <v>0</v>
      </c>
      <c r="J495" s="21">
        <f t="shared" si="183"/>
        <v>0</v>
      </c>
      <c r="K495" s="21">
        <f t="shared" si="184"/>
        <v>0</v>
      </c>
      <c r="T495" s="46">
        <f t="shared" si="169"/>
        <v>0</v>
      </c>
      <c r="U495" s="31">
        <f t="shared" si="176"/>
        <v>659</v>
      </c>
      <c r="V495" s="31">
        <f>IF(T495=0,0,IF(U495=1,1,IF(COUNTIF($T$65:T494,T495)=0,1,0)))</f>
        <v>0</v>
      </c>
      <c r="W495" s="31">
        <f>IF(T495=0,0,SUM($V$65:V495))</f>
        <v>0</v>
      </c>
      <c r="X495" s="31" t="str">
        <f t="shared" si="170"/>
        <v>-</v>
      </c>
      <c r="Y495" s="43"/>
      <c r="Z495" s="29">
        <v>419</v>
      </c>
      <c r="AA495" s="31" t="str">
        <f t="shared" si="177"/>
        <v/>
      </c>
      <c r="AB495" s="31" t="str">
        <f t="shared" si="178"/>
        <v/>
      </c>
      <c r="AC495" s="31" t="str">
        <f t="shared" si="179"/>
        <v/>
      </c>
      <c r="AD495" s="30">
        <f t="shared" si="180"/>
        <v>0</v>
      </c>
    </row>
    <row r="496" spans="1:30" x14ac:dyDescent="0.25">
      <c r="A496" s="3"/>
      <c r="B496" s="5" t="str">
        <f>IFERROR(VLOOKUP($A496,'Lookup tables'!$A$2:$E$247,2,FALSE),"")</f>
        <v/>
      </c>
      <c r="C496" s="27" t="str">
        <f>IFERROR(VLOOKUP(A496,'Lookup tables'!$A$2:$E$247,5,FALSE),"")</f>
        <v/>
      </c>
      <c r="D496" s="5">
        <f>IF(ISNUMBER(VLOOKUP($A496,'Lookup tables'!$A$2:$E$247,4,FALSE)),VLOOKUP($A496,'Lookup tables'!$A$2:$E$247,4,FALSE),0)</f>
        <v>0</v>
      </c>
      <c r="E496" s="4"/>
      <c r="F496" s="7">
        <f t="shared" si="182"/>
        <v>0</v>
      </c>
      <c r="G496" s="87"/>
      <c r="H496" s="2"/>
      <c r="I496" s="21">
        <f t="shared" si="181"/>
        <v>0</v>
      </c>
      <c r="J496" s="21">
        <f t="shared" si="183"/>
        <v>0</v>
      </c>
      <c r="K496" s="21">
        <f t="shared" si="184"/>
        <v>0</v>
      </c>
      <c r="T496" s="46">
        <f t="shared" si="169"/>
        <v>0</v>
      </c>
      <c r="U496" s="31">
        <f t="shared" si="176"/>
        <v>659</v>
      </c>
      <c r="V496" s="31">
        <f>IF(T496=0,0,IF(U496=1,1,IF(COUNTIF($T$65:T495,T496)=0,1,0)))</f>
        <v>0</v>
      </c>
      <c r="W496" s="31">
        <f>IF(T496=0,0,SUM($V$65:V496))</f>
        <v>0</v>
      </c>
      <c r="X496" s="31" t="str">
        <f t="shared" si="170"/>
        <v>-</v>
      </c>
      <c r="Y496" s="43"/>
      <c r="Z496" s="29">
        <v>420</v>
      </c>
      <c r="AA496" s="31" t="str">
        <f t="shared" si="177"/>
        <v/>
      </c>
      <c r="AB496" s="31" t="str">
        <f t="shared" si="178"/>
        <v/>
      </c>
      <c r="AC496" s="31" t="str">
        <f t="shared" si="179"/>
        <v/>
      </c>
      <c r="AD496" s="30">
        <f t="shared" si="180"/>
        <v>0</v>
      </c>
    </row>
    <row r="497" spans="1:30" x14ac:dyDescent="0.25">
      <c r="A497" s="3"/>
      <c r="B497" s="5" t="str">
        <f>IFERROR(VLOOKUP($A497,'Lookup tables'!$A$2:$E$247,2,FALSE),"")</f>
        <v/>
      </c>
      <c r="C497" s="27" t="str">
        <f>IFERROR(VLOOKUP(A497,'Lookup tables'!$A$2:$E$247,5,FALSE),"")</f>
        <v/>
      </c>
      <c r="D497" s="5">
        <f>IF(ISNUMBER(VLOOKUP($A497,'Lookup tables'!$A$2:$E$247,4,FALSE)),VLOOKUP($A497,'Lookup tables'!$A$2:$E$247,4,FALSE),0)</f>
        <v>0</v>
      </c>
      <c r="E497" s="4"/>
      <c r="F497" s="7">
        <f t="shared" si="182"/>
        <v>0</v>
      </c>
      <c r="G497" s="87"/>
      <c r="H497" s="2"/>
      <c r="I497" s="21">
        <f t="shared" si="181"/>
        <v>0</v>
      </c>
      <c r="J497" s="21">
        <f t="shared" si="183"/>
        <v>0</v>
      </c>
      <c r="K497" s="21">
        <f t="shared" si="184"/>
        <v>0</v>
      </c>
      <c r="T497" s="46">
        <f t="shared" si="169"/>
        <v>0</v>
      </c>
      <c r="U497" s="31">
        <f t="shared" si="176"/>
        <v>659</v>
      </c>
      <c r="V497" s="31">
        <f>IF(T497=0,0,IF(U497=1,1,IF(COUNTIF($T$65:T496,T497)=0,1,0)))</f>
        <v>0</v>
      </c>
      <c r="W497" s="31">
        <f>IF(T497=0,0,SUM($V$65:V497))</f>
        <v>0</v>
      </c>
      <c r="X497" s="31" t="str">
        <f t="shared" si="170"/>
        <v>-</v>
      </c>
      <c r="Y497" s="43"/>
      <c r="Z497" s="29">
        <v>421</v>
      </c>
      <c r="AA497" s="31" t="str">
        <f t="shared" si="177"/>
        <v/>
      </c>
      <c r="AB497" s="31" t="str">
        <f t="shared" si="178"/>
        <v/>
      </c>
      <c r="AC497" s="31" t="str">
        <f t="shared" si="179"/>
        <v/>
      </c>
      <c r="AD497" s="30">
        <f t="shared" si="180"/>
        <v>0</v>
      </c>
    </row>
    <row r="498" spans="1:30" x14ac:dyDescent="0.25">
      <c r="A498" s="3"/>
      <c r="B498" s="5" t="str">
        <f>IFERROR(VLOOKUP($A498,'Lookup tables'!$A$2:$E$247,2,FALSE),"")</f>
        <v/>
      </c>
      <c r="C498" s="27" t="str">
        <f>IFERROR(VLOOKUP(A498,'Lookup tables'!$A$2:$E$247,5,FALSE),"")</f>
        <v/>
      </c>
      <c r="D498" s="5">
        <f>IF(ISNUMBER(VLOOKUP($A498,'Lookup tables'!$A$2:$E$247,4,FALSE)),VLOOKUP($A498,'Lookup tables'!$A$2:$E$247,4,FALSE),0)</f>
        <v>0</v>
      </c>
      <c r="E498" s="4"/>
      <c r="F498" s="7">
        <f t="shared" si="182"/>
        <v>0</v>
      </c>
      <c r="G498" s="87"/>
      <c r="H498" s="2"/>
      <c r="I498" s="21">
        <f t="shared" si="181"/>
        <v>0</v>
      </c>
      <c r="J498" s="21">
        <f t="shared" si="183"/>
        <v>0</v>
      </c>
      <c r="K498" s="21">
        <f t="shared" si="184"/>
        <v>0</v>
      </c>
      <c r="T498" s="46">
        <f t="shared" si="169"/>
        <v>0</v>
      </c>
      <c r="U498" s="31">
        <f t="shared" si="176"/>
        <v>659</v>
      </c>
      <c r="V498" s="31">
        <f>IF(T498=0,0,IF(U498=1,1,IF(COUNTIF($T$65:T497,T498)=0,1,0)))</f>
        <v>0</v>
      </c>
      <c r="W498" s="31">
        <f>IF(T498=0,0,SUM($V$65:V498))</f>
        <v>0</v>
      </c>
      <c r="X498" s="31" t="str">
        <f t="shared" si="170"/>
        <v>-</v>
      </c>
      <c r="Y498" s="43"/>
      <c r="Z498" s="29">
        <v>422</v>
      </c>
      <c r="AA498" s="31" t="str">
        <f t="shared" si="177"/>
        <v/>
      </c>
      <c r="AB498" s="31" t="str">
        <f t="shared" si="178"/>
        <v/>
      </c>
      <c r="AC498" s="31" t="str">
        <f t="shared" si="179"/>
        <v/>
      </c>
      <c r="AD498" s="30">
        <f t="shared" si="180"/>
        <v>0</v>
      </c>
    </row>
    <row r="499" spans="1:30" x14ac:dyDescent="0.25">
      <c r="A499" s="3"/>
      <c r="B499" s="5" t="str">
        <f>IFERROR(VLOOKUP($A499,'Lookup tables'!$A$2:$E$247,2,FALSE),"")</f>
        <v/>
      </c>
      <c r="C499" s="27" t="str">
        <f>IFERROR(VLOOKUP(A499,'Lookup tables'!$A$2:$E$247,5,FALSE),"")</f>
        <v/>
      </c>
      <c r="D499" s="5">
        <f>IF(ISNUMBER(VLOOKUP($A499,'Lookup tables'!$A$2:$E$247,4,FALSE)),VLOOKUP($A499,'Lookup tables'!$A$2:$E$247,4,FALSE),0)</f>
        <v>0</v>
      </c>
      <c r="E499" s="4"/>
      <c r="F499" s="7">
        <f t="shared" si="182"/>
        <v>0</v>
      </c>
      <c r="G499" s="87"/>
      <c r="H499" s="2"/>
      <c r="I499" s="21">
        <f t="shared" si="181"/>
        <v>0</v>
      </c>
      <c r="J499" s="21">
        <f t="shared" si="183"/>
        <v>0</v>
      </c>
      <c r="K499" s="21">
        <f t="shared" si="184"/>
        <v>0</v>
      </c>
      <c r="T499" s="46">
        <f t="shared" si="169"/>
        <v>0</v>
      </c>
      <c r="U499" s="31">
        <f t="shared" si="176"/>
        <v>659</v>
      </c>
      <c r="V499" s="31">
        <f>IF(T499=0,0,IF(U499=1,1,IF(COUNTIF($T$65:T498,T499)=0,1,0)))</f>
        <v>0</v>
      </c>
      <c r="W499" s="31">
        <f>IF(T499=0,0,SUM($V$65:V499))</f>
        <v>0</v>
      </c>
      <c r="X499" s="31" t="str">
        <f t="shared" si="170"/>
        <v>-</v>
      </c>
      <c r="Y499" s="43"/>
      <c r="Z499" s="29">
        <v>423</v>
      </c>
      <c r="AA499" s="31" t="str">
        <f t="shared" si="177"/>
        <v/>
      </c>
      <c r="AB499" s="31" t="str">
        <f t="shared" si="178"/>
        <v/>
      </c>
      <c r="AC499" s="31" t="str">
        <f t="shared" si="179"/>
        <v/>
      </c>
      <c r="AD499" s="30">
        <f t="shared" si="180"/>
        <v>0</v>
      </c>
    </row>
    <row r="500" spans="1:30" x14ac:dyDescent="0.25">
      <c r="A500" s="3"/>
      <c r="B500" s="5" t="str">
        <f>IFERROR(VLOOKUP($A500,'Lookup tables'!$A$2:$E$247,2,FALSE),"")</f>
        <v/>
      </c>
      <c r="C500" s="27" t="str">
        <f>IFERROR(VLOOKUP(A500,'Lookup tables'!$A$2:$E$247,5,FALSE),"")</f>
        <v/>
      </c>
      <c r="D500" s="5">
        <f>IF(ISNUMBER(VLOOKUP($A500,'Lookup tables'!$A$2:$E$247,4,FALSE)),VLOOKUP($A500,'Lookup tables'!$A$2:$E$247,4,FALSE),0)</f>
        <v>0</v>
      </c>
      <c r="E500" s="4"/>
      <c r="F500" s="7">
        <f t="shared" si="182"/>
        <v>0</v>
      </c>
      <c r="G500" s="87"/>
      <c r="H500" s="2"/>
      <c r="I500" s="21">
        <f t="shared" si="181"/>
        <v>0</v>
      </c>
      <c r="J500" s="21">
        <f t="shared" si="183"/>
        <v>0</v>
      </c>
      <c r="K500" s="21">
        <f t="shared" si="184"/>
        <v>0</v>
      </c>
      <c r="T500" s="46">
        <f t="shared" si="169"/>
        <v>0</v>
      </c>
      <c r="U500" s="31">
        <f t="shared" si="176"/>
        <v>659</v>
      </c>
      <c r="V500" s="31">
        <f>IF(T500=0,0,IF(U500=1,1,IF(COUNTIF($T$65:T499,T500)=0,1,0)))</f>
        <v>0</v>
      </c>
      <c r="W500" s="31">
        <f>IF(T500=0,0,SUM($V$65:V500))</f>
        <v>0</v>
      </c>
      <c r="X500" s="31" t="str">
        <f t="shared" si="170"/>
        <v>-</v>
      </c>
      <c r="Y500" s="43"/>
      <c r="Z500" s="29">
        <v>424</v>
      </c>
      <c r="AA500" s="31" t="str">
        <f t="shared" si="177"/>
        <v/>
      </c>
      <c r="AB500" s="31" t="str">
        <f t="shared" si="178"/>
        <v/>
      </c>
      <c r="AC500" s="31" t="str">
        <f t="shared" si="179"/>
        <v/>
      </c>
      <c r="AD500" s="30">
        <f t="shared" si="180"/>
        <v>0</v>
      </c>
    </row>
    <row r="501" spans="1:30" x14ac:dyDescent="0.25">
      <c r="A501" s="3"/>
      <c r="B501" s="5" t="str">
        <f>IFERROR(VLOOKUP($A501,'Lookup tables'!$A$2:$E$247,2,FALSE),"")</f>
        <v/>
      </c>
      <c r="C501" s="27" t="str">
        <f>IFERROR(VLOOKUP(A501,'Lookup tables'!$A$2:$E$247,5,FALSE),"")</f>
        <v/>
      </c>
      <c r="D501" s="5">
        <f>IF(ISNUMBER(VLOOKUP($A501,'Lookup tables'!$A$2:$E$247,4,FALSE)),VLOOKUP($A501,'Lookup tables'!$A$2:$E$247,4,FALSE),0)</f>
        <v>0</v>
      </c>
      <c r="E501" s="4"/>
      <c r="F501" s="7">
        <f t="shared" si="182"/>
        <v>0</v>
      </c>
      <c r="G501" s="87"/>
      <c r="H501" s="2"/>
      <c r="I501" s="21">
        <f t="shared" si="181"/>
        <v>0</v>
      </c>
      <c r="J501" s="21">
        <f t="shared" si="183"/>
        <v>0</v>
      </c>
      <c r="K501" s="21">
        <f t="shared" si="184"/>
        <v>0</v>
      </c>
      <c r="T501" s="46">
        <f t="shared" si="169"/>
        <v>0</v>
      </c>
      <c r="U501" s="31">
        <f t="shared" si="176"/>
        <v>659</v>
      </c>
      <c r="V501" s="31">
        <f>IF(T501=0,0,IF(U501=1,1,IF(COUNTIF($T$65:T500,T501)=0,1,0)))</f>
        <v>0</v>
      </c>
      <c r="W501" s="31">
        <f>IF(T501=0,0,SUM($V$65:V501))</f>
        <v>0</v>
      </c>
      <c r="X501" s="31" t="str">
        <f t="shared" si="170"/>
        <v>-</v>
      </c>
      <c r="Y501" s="43"/>
      <c r="Z501" s="29">
        <v>425</v>
      </c>
      <c r="AA501" s="31" t="str">
        <f t="shared" si="177"/>
        <v/>
      </c>
      <c r="AB501" s="31" t="str">
        <f t="shared" si="178"/>
        <v/>
      </c>
      <c r="AC501" s="31" t="str">
        <f t="shared" si="179"/>
        <v/>
      </c>
      <c r="AD501" s="30">
        <f t="shared" si="180"/>
        <v>0</v>
      </c>
    </row>
    <row r="502" spans="1:30" x14ac:dyDescent="0.25">
      <c r="A502" s="3"/>
      <c r="B502" s="5" t="str">
        <f>IFERROR(VLOOKUP($A502,'Lookup tables'!$A$2:$E$247,2,FALSE),"")</f>
        <v/>
      </c>
      <c r="C502" s="27" t="str">
        <f>IFERROR(VLOOKUP(A502,'Lookup tables'!$A$2:$E$247,5,FALSE),"")</f>
        <v/>
      </c>
      <c r="D502" s="5">
        <f>IF(ISNUMBER(VLOOKUP($A502,'Lookup tables'!$A$2:$E$247,4,FALSE)),VLOOKUP($A502,'Lookup tables'!$A$2:$E$247,4,FALSE),0)</f>
        <v>0</v>
      </c>
      <c r="E502" s="4"/>
      <c r="F502" s="7">
        <f t="shared" si="182"/>
        <v>0</v>
      </c>
      <c r="G502" s="87"/>
      <c r="H502" s="2"/>
      <c r="I502" s="21">
        <f t="shared" si="181"/>
        <v>0</v>
      </c>
      <c r="J502" s="21">
        <f t="shared" si="183"/>
        <v>0</v>
      </c>
      <c r="K502" s="21">
        <f t="shared" si="184"/>
        <v>0</v>
      </c>
      <c r="T502" s="46">
        <f t="shared" si="169"/>
        <v>0</v>
      </c>
      <c r="U502" s="31">
        <f t="shared" si="176"/>
        <v>659</v>
      </c>
      <c r="V502" s="31">
        <f>IF(T502=0,0,IF(U502=1,1,IF(COUNTIF($T$65:T501,T502)=0,1,0)))</f>
        <v>0</v>
      </c>
      <c r="W502" s="31">
        <f>IF(T502=0,0,SUM($V$65:V502))</f>
        <v>0</v>
      </c>
      <c r="X502" s="31" t="str">
        <f t="shared" si="170"/>
        <v>-</v>
      </c>
      <c r="Y502" s="43"/>
      <c r="Z502" s="29">
        <v>426</v>
      </c>
      <c r="AA502" s="31" t="str">
        <f t="shared" si="177"/>
        <v/>
      </c>
      <c r="AB502" s="31" t="str">
        <f t="shared" si="178"/>
        <v/>
      </c>
      <c r="AC502" s="31" t="str">
        <f t="shared" si="179"/>
        <v/>
      </c>
      <c r="AD502" s="30">
        <f t="shared" si="180"/>
        <v>0</v>
      </c>
    </row>
    <row r="503" spans="1:30" x14ac:dyDescent="0.25">
      <c r="A503" s="3"/>
      <c r="B503" s="5" t="str">
        <f>IFERROR(VLOOKUP($A503,'Lookup tables'!$A$2:$E$247,2,FALSE),"")</f>
        <v/>
      </c>
      <c r="C503" s="27" t="str">
        <f>IFERROR(VLOOKUP(A503,'Lookup tables'!$A$2:$E$247,5,FALSE),"")</f>
        <v/>
      </c>
      <c r="D503" s="5">
        <f>IF(ISNUMBER(VLOOKUP($A503,'Lookup tables'!$A$2:$E$247,4,FALSE)),VLOOKUP($A503,'Lookup tables'!$A$2:$E$247,4,FALSE),0)</f>
        <v>0</v>
      </c>
      <c r="E503" s="4"/>
      <c r="F503" s="7">
        <f t="shared" si="182"/>
        <v>0</v>
      </c>
      <c r="G503" s="87"/>
      <c r="H503" s="2"/>
      <c r="I503" s="21">
        <f t="shared" si="181"/>
        <v>0</v>
      </c>
      <c r="J503" s="21">
        <f t="shared" si="183"/>
        <v>0</v>
      </c>
      <c r="K503" s="21">
        <f t="shared" si="184"/>
        <v>0</v>
      </c>
      <c r="T503" s="46">
        <f t="shared" si="169"/>
        <v>0</v>
      </c>
      <c r="U503" s="31">
        <f t="shared" si="176"/>
        <v>659</v>
      </c>
      <c r="V503" s="31">
        <f>IF(T503=0,0,IF(U503=1,1,IF(COUNTIF($T$65:T502,T503)=0,1,0)))</f>
        <v>0</v>
      </c>
      <c r="W503" s="31">
        <f>IF(T503=0,0,SUM($V$65:V503))</f>
        <v>0</v>
      </c>
      <c r="X503" s="31" t="str">
        <f t="shared" si="170"/>
        <v>-</v>
      </c>
      <c r="Y503" s="43"/>
      <c r="Z503" s="29">
        <v>427</v>
      </c>
      <c r="AA503" s="31" t="str">
        <f t="shared" si="177"/>
        <v/>
      </c>
      <c r="AB503" s="31" t="str">
        <f t="shared" si="178"/>
        <v/>
      </c>
      <c r="AC503" s="31" t="str">
        <f t="shared" si="179"/>
        <v/>
      </c>
      <c r="AD503" s="30">
        <f t="shared" si="180"/>
        <v>0</v>
      </c>
    </row>
    <row r="504" spans="1:30" x14ac:dyDescent="0.25">
      <c r="A504" s="3"/>
      <c r="B504" s="5" t="str">
        <f>IFERROR(VLOOKUP($A504,'Lookup tables'!$A$2:$E$247,2,FALSE),"")</f>
        <v/>
      </c>
      <c r="C504" s="27" t="str">
        <f>IFERROR(VLOOKUP(A504,'Lookup tables'!$A$2:$E$247,5,FALSE),"")</f>
        <v/>
      </c>
      <c r="D504" s="5">
        <f>IF(ISNUMBER(VLOOKUP($A504,'Lookup tables'!$A$2:$E$247,4,FALSE)),VLOOKUP($A504,'Lookup tables'!$A$2:$E$247,4,FALSE),0)</f>
        <v>0</v>
      </c>
      <c r="E504" s="4"/>
      <c r="F504" s="7">
        <f t="shared" si="182"/>
        <v>0</v>
      </c>
      <c r="G504" s="87"/>
      <c r="H504" s="2"/>
      <c r="I504" s="21">
        <f t="shared" si="181"/>
        <v>0</v>
      </c>
      <c r="J504" s="21">
        <f t="shared" si="183"/>
        <v>0</v>
      </c>
      <c r="K504" s="21">
        <f t="shared" si="184"/>
        <v>0</v>
      </c>
      <c r="T504" s="46">
        <f t="shared" si="169"/>
        <v>0</v>
      </c>
      <c r="U504" s="31">
        <f t="shared" si="176"/>
        <v>659</v>
      </c>
      <c r="V504" s="31">
        <f>IF(T504=0,0,IF(U504=1,1,IF(COUNTIF($T$65:T503,T504)=0,1,0)))</f>
        <v>0</v>
      </c>
      <c r="W504" s="31">
        <f>IF(T504=0,0,SUM($V$65:V504))</f>
        <v>0</v>
      </c>
      <c r="X504" s="31" t="str">
        <f t="shared" si="170"/>
        <v>-</v>
      </c>
      <c r="Y504" s="43"/>
      <c r="Z504" s="29">
        <v>428</v>
      </c>
      <c r="AA504" s="31" t="str">
        <f t="shared" si="177"/>
        <v/>
      </c>
      <c r="AB504" s="31" t="str">
        <f t="shared" si="178"/>
        <v/>
      </c>
      <c r="AC504" s="31" t="str">
        <f t="shared" si="179"/>
        <v/>
      </c>
      <c r="AD504" s="30">
        <f t="shared" si="180"/>
        <v>0</v>
      </c>
    </row>
    <row r="505" spans="1:30" x14ac:dyDescent="0.25">
      <c r="A505" s="3"/>
      <c r="B505" s="5" t="str">
        <f>IFERROR(VLOOKUP($A505,'Lookup tables'!$A$2:$E$247,2,FALSE),"")</f>
        <v/>
      </c>
      <c r="C505" s="27" t="str">
        <f>IFERROR(VLOOKUP(A505,'Lookup tables'!$A$2:$E$247,5,FALSE),"")</f>
        <v/>
      </c>
      <c r="D505" s="5">
        <f>IF(ISNUMBER(VLOOKUP($A505,'Lookup tables'!$A$2:$E$247,4,FALSE)),VLOOKUP($A505,'Lookup tables'!$A$2:$E$247,4,FALSE),0)</f>
        <v>0</v>
      </c>
      <c r="E505" s="4"/>
      <c r="F505" s="7">
        <f t="shared" si="182"/>
        <v>0</v>
      </c>
      <c r="G505" s="87"/>
      <c r="H505" s="2"/>
      <c r="I505" s="21">
        <f t="shared" si="181"/>
        <v>0</v>
      </c>
      <c r="J505" s="21">
        <f t="shared" si="183"/>
        <v>0</v>
      </c>
      <c r="K505" s="21">
        <f t="shared" si="184"/>
        <v>0</v>
      </c>
      <c r="T505" s="46">
        <f t="shared" si="169"/>
        <v>0</v>
      </c>
      <c r="U505" s="31">
        <f t="shared" si="176"/>
        <v>659</v>
      </c>
      <c r="V505" s="31">
        <f>IF(T505=0,0,IF(U505=1,1,IF(COUNTIF($T$65:T504,T505)=0,1,0)))</f>
        <v>0</v>
      </c>
      <c r="W505" s="31">
        <f>IF(T505=0,0,SUM($V$65:V505))</f>
        <v>0</v>
      </c>
      <c r="X505" s="31" t="str">
        <f t="shared" si="170"/>
        <v>-</v>
      </c>
      <c r="Y505" s="43"/>
      <c r="Z505" s="29">
        <v>429</v>
      </c>
      <c r="AA505" s="31" t="str">
        <f t="shared" si="177"/>
        <v/>
      </c>
      <c r="AB505" s="31" t="str">
        <f t="shared" si="178"/>
        <v/>
      </c>
      <c r="AC505" s="31" t="str">
        <f t="shared" si="179"/>
        <v/>
      </c>
      <c r="AD505" s="30">
        <f t="shared" si="180"/>
        <v>0</v>
      </c>
    </row>
    <row r="506" spans="1:30" x14ac:dyDescent="0.25">
      <c r="A506" s="3"/>
      <c r="B506" s="5" t="str">
        <f>IFERROR(VLOOKUP($A506,'Lookup tables'!$A$2:$E$247,2,FALSE),"")</f>
        <v/>
      </c>
      <c r="C506" s="27" t="str">
        <f>IFERROR(VLOOKUP(A506,'Lookup tables'!$A$2:$E$247,5,FALSE),"")</f>
        <v/>
      </c>
      <c r="D506" s="5">
        <f>IF(ISNUMBER(VLOOKUP($A506,'Lookup tables'!$A$2:$E$247,4,FALSE)),VLOOKUP($A506,'Lookup tables'!$A$2:$E$247,4,FALSE),0)</f>
        <v>0</v>
      </c>
      <c r="E506" s="4"/>
      <c r="F506" s="7">
        <f t="shared" si="182"/>
        <v>0</v>
      </c>
      <c r="G506" s="87"/>
      <c r="H506" s="2"/>
      <c r="I506" s="21">
        <f t="shared" si="181"/>
        <v>0</v>
      </c>
      <c r="J506" s="21">
        <f t="shared" si="183"/>
        <v>0</v>
      </c>
      <c r="K506" s="21">
        <f t="shared" si="184"/>
        <v>0</v>
      </c>
      <c r="T506" s="46">
        <f t="shared" si="169"/>
        <v>0</v>
      </c>
      <c r="U506" s="31">
        <f t="shared" si="176"/>
        <v>659</v>
      </c>
      <c r="V506" s="31">
        <f>IF(T506=0,0,IF(U506=1,1,IF(COUNTIF($T$65:T505,T506)=0,1,0)))</f>
        <v>0</v>
      </c>
      <c r="W506" s="31">
        <f>IF(T506=0,0,SUM($V$65:V506))</f>
        <v>0</v>
      </c>
      <c r="X506" s="31" t="str">
        <f t="shared" si="170"/>
        <v>-</v>
      </c>
      <c r="Y506" s="43"/>
      <c r="Z506" s="29">
        <v>430</v>
      </c>
      <c r="AA506" s="31" t="str">
        <f t="shared" si="177"/>
        <v/>
      </c>
      <c r="AB506" s="31" t="str">
        <f t="shared" si="178"/>
        <v/>
      </c>
      <c r="AC506" s="31" t="str">
        <f t="shared" si="179"/>
        <v/>
      </c>
      <c r="AD506" s="30">
        <f t="shared" si="180"/>
        <v>0</v>
      </c>
    </row>
    <row r="507" spans="1:30" x14ac:dyDescent="0.25">
      <c r="A507" s="3"/>
      <c r="B507" s="5" t="str">
        <f>IFERROR(VLOOKUP($A507,'Lookup tables'!$A$2:$E$247,2,FALSE),"")</f>
        <v/>
      </c>
      <c r="C507" s="27" t="str">
        <f>IFERROR(VLOOKUP(A507,'Lookup tables'!$A$2:$E$247,5,FALSE),"")</f>
        <v/>
      </c>
      <c r="D507" s="5">
        <f>IF(ISNUMBER(VLOOKUP($A507,'Lookup tables'!$A$2:$E$247,4,FALSE)),VLOOKUP($A507,'Lookup tables'!$A$2:$E$247,4,FALSE),0)</f>
        <v>0</v>
      </c>
      <c r="E507" s="4"/>
      <c r="F507" s="7">
        <f t="shared" si="182"/>
        <v>0</v>
      </c>
      <c r="G507" s="87"/>
      <c r="H507" s="2"/>
      <c r="I507" s="21">
        <f t="shared" si="181"/>
        <v>0</v>
      </c>
      <c r="J507" s="21">
        <f t="shared" si="183"/>
        <v>0</v>
      </c>
      <c r="K507" s="21">
        <f t="shared" si="184"/>
        <v>0</v>
      </c>
      <c r="T507" s="46">
        <f t="shared" si="169"/>
        <v>0</v>
      </c>
      <c r="U507" s="31">
        <f t="shared" si="176"/>
        <v>659</v>
      </c>
      <c r="V507" s="31">
        <f>IF(T507=0,0,IF(U507=1,1,IF(COUNTIF($T$65:T506,T507)=0,1,0)))</f>
        <v>0</v>
      </c>
      <c r="W507" s="31">
        <f>IF(T507=0,0,SUM($V$65:V507))</f>
        <v>0</v>
      </c>
      <c r="X507" s="31" t="str">
        <f t="shared" si="170"/>
        <v>-</v>
      </c>
      <c r="Y507" s="43"/>
      <c r="Z507" s="29">
        <v>431</v>
      </c>
      <c r="AA507" s="31" t="str">
        <f t="shared" si="177"/>
        <v/>
      </c>
      <c r="AB507" s="31" t="str">
        <f t="shared" si="178"/>
        <v/>
      </c>
      <c r="AC507" s="31" t="str">
        <f t="shared" si="179"/>
        <v/>
      </c>
      <c r="AD507" s="30">
        <f t="shared" si="180"/>
        <v>0</v>
      </c>
    </row>
    <row r="508" spans="1:30" x14ac:dyDescent="0.25">
      <c r="A508" s="3"/>
      <c r="B508" s="5" t="str">
        <f>IFERROR(VLOOKUP($A508,'Lookup tables'!$A$2:$E$247,2,FALSE),"")</f>
        <v/>
      </c>
      <c r="C508" s="27" t="str">
        <f>IFERROR(VLOOKUP(A508,'Lookup tables'!$A$2:$E$247,5,FALSE),"")</f>
        <v/>
      </c>
      <c r="D508" s="5">
        <f>IF(ISNUMBER(VLOOKUP($A508,'Lookup tables'!$A$2:$E$247,4,FALSE)),VLOOKUP($A508,'Lookup tables'!$A$2:$E$247,4,FALSE),0)</f>
        <v>0</v>
      </c>
      <c r="E508" s="4"/>
      <c r="F508" s="7">
        <f t="shared" si="182"/>
        <v>0</v>
      </c>
      <c r="G508" s="87"/>
      <c r="H508" s="2"/>
      <c r="I508" s="21">
        <f t="shared" si="181"/>
        <v>0</v>
      </c>
      <c r="J508" s="21">
        <f t="shared" si="183"/>
        <v>0</v>
      </c>
      <c r="K508" s="21">
        <f t="shared" si="184"/>
        <v>0</v>
      </c>
      <c r="T508" s="46">
        <f t="shared" si="169"/>
        <v>0</v>
      </c>
      <c r="U508" s="31">
        <f t="shared" si="176"/>
        <v>659</v>
      </c>
      <c r="V508" s="31">
        <f>IF(T508=0,0,IF(U508=1,1,IF(COUNTIF($T$65:T507,T508)=0,1,0)))</f>
        <v>0</v>
      </c>
      <c r="W508" s="31">
        <f>IF(T508=0,0,SUM($V$65:V508))</f>
        <v>0</v>
      </c>
      <c r="X508" s="31" t="str">
        <f t="shared" si="170"/>
        <v>-</v>
      </c>
      <c r="Y508" s="43"/>
      <c r="Z508" s="29">
        <v>432</v>
      </c>
      <c r="AA508" s="31" t="str">
        <f t="shared" si="177"/>
        <v/>
      </c>
      <c r="AB508" s="31" t="str">
        <f t="shared" si="178"/>
        <v/>
      </c>
      <c r="AC508" s="31" t="str">
        <f t="shared" si="179"/>
        <v/>
      </c>
      <c r="AD508" s="30">
        <f t="shared" si="180"/>
        <v>0</v>
      </c>
    </row>
    <row r="509" spans="1:30" x14ac:dyDescent="0.25">
      <c r="A509" s="3"/>
      <c r="B509" s="5" t="str">
        <f>IFERROR(VLOOKUP($A509,'Lookup tables'!$A$2:$E$247,2,FALSE),"")</f>
        <v/>
      </c>
      <c r="C509" s="27" t="str">
        <f>IFERROR(VLOOKUP(A509,'Lookup tables'!$A$2:$E$247,5,FALSE),"")</f>
        <v/>
      </c>
      <c r="D509" s="5">
        <f>IF(ISNUMBER(VLOOKUP($A509,'Lookup tables'!$A$2:$E$247,4,FALSE)),VLOOKUP($A509,'Lookup tables'!$A$2:$E$247,4,FALSE),0)</f>
        <v>0</v>
      </c>
      <c r="E509" s="4"/>
      <c r="F509" s="7">
        <f t="shared" si="182"/>
        <v>0</v>
      </c>
      <c r="G509" s="87"/>
      <c r="H509" s="2"/>
      <c r="I509" s="21">
        <f t="shared" si="181"/>
        <v>0</v>
      </c>
      <c r="J509" s="21">
        <f t="shared" si="183"/>
        <v>0</v>
      </c>
      <c r="K509" s="21">
        <f t="shared" si="184"/>
        <v>0</v>
      </c>
      <c r="T509" s="46">
        <f t="shared" si="169"/>
        <v>0</v>
      </c>
      <c r="U509" s="31">
        <f t="shared" si="176"/>
        <v>659</v>
      </c>
      <c r="V509" s="31">
        <f>IF(T509=0,0,IF(U509=1,1,IF(COUNTIF($T$65:T508,T509)=0,1,0)))</f>
        <v>0</v>
      </c>
      <c r="W509" s="31">
        <f>IF(T509=0,0,SUM($V$65:V509))</f>
        <v>0</v>
      </c>
      <c r="X509" s="31" t="str">
        <f t="shared" si="170"/>
        <v>-</v>
      </c>
      <c r="Y509" s="43"/>
      <c r="Z509" s="29">
        <v>433</v>
      </c>
      <c r="AA509" s="31" t="str">
        <f t="shared" si="177"/>
        <v/>
      </c>
      <c r="AB509" s="31" t="str">
        <f t="shared" si="178"/>
        <v/>
      </c>
      <c r="AC509" s="31" t="str">
        <f t="shared" si="179"/>
        <v/>
      </c>
      <c r="AD509" s="30">
        <f t="shared" si="180"/>
        <v>0</v>
      </c>
    </row>
    <row r="510" spans="1:30" x14ac:dyDescent="0.25">
      <c r="A510" s="3"/>
      <c r="B510" s="5" t="str">
        <f>IFERROR(VLOOKUP($A510,'Lookup tables'!$A$2:$E$247,2,FALSE),"")</f>
        <v/>
      </c>
      <c r="C510" s="27" t="str">
        <f>IFERROR(VLOOKUP(A510,'Lookup tables'!$A$2:$E$247,5,FALSE),"")</f>
        <v/>
      </c>
      <c r="D510" s="5">
        <f>IF(ISNUMBER(VLOOKUP($A510,'Lookup tables'!$A$2:$E$247,4,FALSE)),VLOOKUP($A510,'Lookup tables'!$A$2:$E$247,4,FALSE),0)</f>
        <v>0</v>
      </c>
      <c r="E510" s="4"/>
      <c r="F510" s="7">
        <f t="shared" si="182"/>
        <v>0</v>
      </c>
      <c r="G510" s="87"/>
      <c r="H510" s="2"/>
      <c r="I510" s="21">
        <f t="shared" si="181"/>
        <v>0</v>
      </c>
      <c r="J510" s="21">
        <f t="shared" si="183"/>
        <v>0</v>
      </c>
      <c r="K510" s="21">
        <f t="shared" si="184"/>
        <v>0</v>
      </c>
      <c r="T510" s="46">
        <f t="shared" si="169"/>
        <v>0</v>
      </c>
      <c r="U510" s="31">
        <f t="shared" si="176"/>
        <v>659</v>
      </c>
      <c r="V510" s="31">
        <f>IF(T510=0,0,IF(U510=1,1,IF(COUNTIF($T$65:T509,T510)=0,1,0)))</f>
        <v>0</v>
      </c>
      <c r="W510" s="31">
        <f>IF(T510=0,0,SUM($V$65:V510))</f>
        <v>0</v>
      </c>
      <c r="X510" s="31" t="str">
        <f t="shared" si="170"/>
        <v>-</v>
      </c>
      <c r="Y510" s="43"/>
      <c r="Z510" s="29">
        <v>434</v>
      </c>
      <c r="AA510" s="31" t="str">
        <f t="shared" si="177"/>
        <v/>
      </c>
      <c r="AB510" s="31" t="str">
        <f t="shared" si="178"/>
        <v/>
      </c>
      <c r="AC510" s="31" t="str">
        <f t="shared" si="179"/>
        <v/>
      </c>
      <c r="AD510" s="30">
        <f t="shared" si="180"/>
        <v>0</v>
      </c>
    </row>
    <row r="511" spans="1:30" x14ac:dyDescent="0.25">
      <c r="A511" s="19"/>
      <c r="B511" s="2"/>
      <c r="C511" s="2"/>
      <c r="D511" s="2"/>
      <c r="E511" s="2"/>
      <c r="F511" s="2"/>
      <c r="G511" s="87"/>
      <c r="H511" s="2"/>
      <c r="I511" s="2"/>
      <c r="J511" s="2"/>
      <c r="K511" s="2"/>
      <c r="T511" s="46">
        <f t="shared" si="169"/>
        <v>0</v>
      </c>
      <c r="U511" s="31">
        <f t="shared" si="176"/>
        <v>659</v>
      </c>
      <c r="V511" s="31">
        <f>IF(T511=0,0,IF(U511=1,1,IF(COUNTIF($T$65:T510,T511)=0,1,0)))</f>
        <v>0</v>
      </c>
      <c r="W511" s="31">
        <f>IF(T511=0,0,SUM($V$65:V511))</f>
        <v>0</v>
      </c>
      <c r="X511" s="31" t="str">
        <f t="shared" si="170"/>
        <v>-</v>
      </c>
      <c r="Y511" s="43"/>
      <c r="Z511" s="29">
        <v>435</v>
      </c>
      <c r="AA511" s="31" t="str">
        <f t="shared" si="177"/>
        <v/>
      </c>
      <c r="AB511" s="31" t="str">
        <f t="shared" si="178"/>
        <v/>
      </c>
      <c r="AC511" s="31" t="str">
        <f t="shared" si="179"/>
        <v/>
      </c>
      <c r="AD511" s="30">
        <f t="shared" si="180"/>
        <v>0</v>
      </c>
    </row>
    <row r="512" spans="1:30" ht="20.25" x14ac:dyDescent="0.35">
      <c r="A512" s="24" t="s">
        <v>41</v>
      </c>
      <c r="B512" s="2"/>
      <c r="C512" s="2"/>
      <c r="D512" s="2"/>
      <c r="E512" s="2"/>
      <c r="F512" s="2"/>
      <c r="G512" s="87"/>
      <c r="H512" s="2"/>
      <c r="I512" s="2"/>
      <c r="J512" s="2"/>
      <c r="K512" s="2"/>
      <c r="T512" s="46">
        <f t="shared" si="169"/>
        <v>0</v>
      </c>
      <c r="U512" s="31">
        <f t="shared" si="176"/>
        <v>659</v>
      </c>
      <c r="V512" s="31">
        <f>IF(T512=0,0,IF(U512=1,1,IF(COUNTIF($T$65:T511,T512)=0,1,0)))</f>
        <v>0</v>
      </c>
      <c r="W512" s="31">
        <f>IF(T512=0,0,SUM($V$65:V512))</f>
        <v>0</v>
      </c>
      <c r="X512" s="31" t="str">
        <f t="shared" si="170"/>
        <v>-</v>
      </c>
      <c r="Y512" s="43"/>
      <c r="Z512" s="29">
        <v>436</v>
      </c>
      <c r="AA512" s="31" t="str">
        <f t="shared" si="177"/>
        <v/>
      </c>
      <c r="AB512" s="31" t="str">
        <f t="shared" si="178"/>
        <v/>
      </c>
      <c r="AC512" s="31" t="str">
        <f t="shared" si="179"/>
        <v/>
      </c>
      <c r="AD512" s="30">
        <f t="shared" si="180"/>
        <v>0</v>
      </c>
    </row>
    <row r="513" spans="1:44" ht="63" customHeight="1" x14ac:dyDescent="0.25">
      <c r="A513" s="136" t="s">
        <v>42</v>
      </c>
      <c r="B513" s="141"/>
      <c r="C513" s="141"/>
      <c r="D513" s="141"/>
      <c r="E513" s="141"/>
      <c r="F513" s="137"/>
      <c r="G513" s="87"/>
      <c r="H513" s="2"/>
      <c r="I513" s="2"/>
      <c r="J513" s="2"/>
      <c r="K513" s="2"/>
      <c r="T513" s="46">
        <f t="shared" si="169"/>
        <v>0</v>
      </c>
      <c r="U513" s="31">
        <f t="shared" si="176"/>
        <v>659</v>
      </c>
      <c r="V513" s="31">
        <f>IF(T513=0,0,IF(U513=1,1,IF(COUNTIF($T$65:T512,T513)=0,1,0)))</f>
        <v>0</v>
      </c>
      <c r="W513" s="31">
        <f>IF(T513=0,0,SUM($V$65:V513))</f>
        <v>0</v>
      </c>
      <c r="X513" s="31" t="str">
        <f t="shared" si="170"/>
        <v>-</v>
      </c>
      <c r="Y513" s="43"/>
      <c r="Z513" s="29">
        <v>437</v>
      </c>
      <c r="AA513" s="31" t="str">
        <f t="shared" si="177"/>
        <v/>
      </c>
      <c r="AB513" s="31" t="str">
        <f t="shared" si="178"/>
        <v/>
      </c>
      <c r="AC513" s="31" t="str">
        <f t="shared" si="179"/>
        <v/>
      </c>
      <c r="AD513" s="30">
        <f t="shared" si="180"/>
        <v>0</v>
      </c>
    </row>
    <row r="514" spans="1:44" ht="48" x14ac:dyDescent="0.25">
      <c r="A514" s="17" t="s">
        <v>34</v>
      </c>
      <c r="B514" s="6" t="s">
        <v>35</v>
      </c>
      <c r="C514" s="6" t="s">
        <v>18</v>
      </c>
      <c r="D514" s="6" t="s">
        <v>36</v>
      </c>
      <c r="E514" s="10" t="s">
        <v>37</v>
      </c>
      <c r="F514" s="10" t="s">
        <v>38</v>
      </c>
      <c r="G514" s="87"/>
      <c r="H514" s="2"/>
      <c r="I514" s="2"/>
      <c r="J514" s="2"/>
      <c r="K514" s="2"/>
      <c r="M514" s="35"/>
      <c r="N514" s="35"/>
      <c r="O514" s="35"/>
      <c r="P514" s="35"/>
      <c r="Q514" s="35"/>
      <c r="R514" s="35"/>
      <c r="T514" s="46">
        <f t="shared" si="169"/>
        <v>0</v>
      </c>
      <c r="U514" s="31">
        <f t="shared" si="176"/>
        <v>659</v>
      </c>
      <c r="V514" s="31">
        <f>IF(T514=0,0,IF(U514=1,1,IF(COUNTIF($T$65:T513,T514)=0,1,0)))</f>
        <v>0</v>
      </c>
      <c r="W514" s="31">
        <f>IF(T514=0,0,SUM($V$65:V514))</f>
        <v>0</v>
      </c>
      <c r="X514" s="31" t="str">
        <f t="shared" si="170"/>
        <v>-</v>
      </c>
      <c r="Y514" s="43"/>
      <c r="Z514" s="29">
        <v>438</v>
      </c>
      <c r="AA514" s="31" t="str">
        <f t="shared" si="177"/>
        <v/>
      </c>
      <c r="AB514" s="31" t="str">
        <f t="shared" si="178"/>
        <v/>
      </c>
      <c r="AC514" s="31" t="str">
        <f t="shared" si="179"/>
        <v/>
      </c>
      <c r="AD514" s="30">
        <f t="shared" si="180"/>
        <v>0</v>
      </c>
    </row>
    <row r="515" spans="1:44" x14ac:dyDescent="0.25">
      <c r="A515" s="3"/>
      <c r="B515" s="4"/>
      <c r="C515" s="77"/>
      <c r="D515" s="5">
        <f>IF(ISNUMBER(VLOOKUP(AR515,'Lookup tables'!$I$2:$J$15,2,FALSE)),VLOOKUP(AR515,'Lookup tables'!$I$2:$J$15,2,FALSE),0)</f>
        <v>0</v>
      </c>
      <c r="E515" s="4"/>
      <c r="F515" s="7">
        <f>D515*E515</f>
        <v>0</v>
      </c>
      <c r="G515" s="87" t="str">
        <f t="shared" ref="G515:G534" si="185">IF(S515=FALSE,$R$61,"")</f>
        <v/>
      </c>
      <c r="H515" s="2"/>
      <c r="I515" s="2"/>
      <c r="J515" s="2"/>
      <c r="K515" s="2"/>
      <c r="M515" s="36">
        <f t="shared" ref="M515:R515" si="186">A515</f>
        <v>0</v>
      </c>
      <c r="N515" s="36">
        <f t="shared" si="186"/>
        <v>0</v>
      </c>
      <c r="O515" s="36">
        <f t="shared" si="186"/>
        <v>0</v>
      </c>
      <c r="P515" s="36">
        <f t="shared" si="186"/>
        <v>0</v>
      </c>
      <c r="Q515" s="36">
        <f t="shared" si="186"/>
        <v>0</v>
      </c>
      <c r="R515" s="45">
        <f t="shared" si="186"/>
        <v>0</v>
      </c>
      <c r="S515" s="83" t="str">
        <f t="shared" ref="S515:S534" si="187">IF(ISBLANK(C515),"BLANK",SUMPRODUCT(--($M$65:$M$759=M515),--($N$65:$N$759=B515),--($O$65:$O$759=O515))=COUNTIF($M$65:$M$759,M515))</f>
        <v>BLANK</v>
      </c>
      <c r="T515" s="46">
        <f t="shared" si="169"/>
        <v>0</v>
      </c>
      <c r="U515" s="31">
        <f t="shared" si="176"/>
        <v>659</v>
      </c>
      <c r="V515" s="31">
        <f>IF(T515=0,0,IF(U515=1,1,IF(COUNTIF($T$65:T514,T515)=0,1,0)))</f>
        <v>0</v>
      </c>
      <c r="W515" s="31">
        <f>IF(T515=0,0,SUM($V$65:V515))</f>
        <v>0</v>
      </c>
      <c r="X515" s="31" t="str">
        <f t="shared" si="170"/>
        <v>-</v>
      </c>
      <c r="Y515" s="43"/>
      <c r="Z515" s="29">
        <v>439</v>
      </c>
      <c r="AA515" s="31" t="str">
        <f t="shared" si="177"/>
        <v/>
      </c>
      <c r="AB515" s="31" t="str">
        <f t="shared" si="178"/>
        <v/>
      </c>
      <c r="AC515" s="31" t="str">
        <f t="shared" si="179"/>
        <v/>
      </c>
      <c r="AD515" s="30">
        <f t="shared" si="180"/>
        <v>0</v>
      </c>
      <c r="AR515" s="1">
        <f>IF($C515='Lookup tables'!$G$13,'Lookup tables'!$I$13,IF($C515='Lookup tables'!$G$14,'Lookup tables'!$I$14,$C515))</f>
        <v>0</v>
      </c>
    </row>
    <row r="516" spans="1:44" x14ac:dyDescent="0.25">
      <c r="A516" s="3"/>
      <c r="B516" s="4"/>
      <c r="C516" s="77"/>
      <c r="D516" s="5">
        <f>IF(ISNUMBER(VLOOKUP(AR516,'Lookup tables'!$I$2:$J$15,2,FALSE)),VLOOKUP(AR516,'Lookup tables'!$I$2:$J$15,2,FALSE),0)</f>
        <v>0</v>
      </c>
      <c r="E516" s="4"/>
      <c r="F516" s="7">
        <f t="shared" ref="F516:F534" si="188">D516*E516</f>
        <v>0</v>
      </c>
      <c r="G516" s="87" t="str">
        <f t="shared" si="185"/>
        <v/>
      </c>
      <c r="H516" s="2"/>
      <c r="I516" s="2"/>
      <c r="J516" s="2"/>
      <c r="K516" s="2"/>
      <c r="M516" s="36">
        <f t="shared" ref="M516:M534" si="189">A516</f>
        <v>0</v>
      </c>
      <c r="N516" s="36">
        <f t="shared" ref="N516:N534" si="190">B516</f>
        <v>0</v>
      </c>
      <c r="O516" s="36">
        <f t="shared" ref="O516:O534" si="191">C516</f>
        <v>0</v>
      </c>
      <c r="P516" s="36">
        <f t="shared" ref="P516:P534" si="192">D516</f>
        <v>0</v>
      </c>
      <c r="Q516" s="36">
        <f t="shared" ref="Q516:Q534" si="193">E516</f>
        <v>0</v>
      </c>
      <c r="R516" s="45">
        <f t="shared" ref="R516:R534" si="194">F516</f>
        <v>0</v>
      </c>
      <c r="S516" s="83" t="str">
        <f t="shared" si="187"/>
        <v>BLANK</v>
      </c>
      <c r="T516" s="46">
        <f t="shared" si="169"/>
        <v>0</v>
      </c>
      <c r="U516" s="31">
        <f t="shared" si="176"/>
        <v>659</v>
      </c>
      <c r="V516" s="31">
        <f>IF(T516=0,0,IF(U516=1,1,IF(COUNTIF($T$65:T515,T516)=0,1,0)))</f>
        <v>0</v>
      </c>
      <c r="W516" s="31">
        <f>IF(T516=0,0,SUM($V$65:V516))</f>
        <v>0</v>
      </c>
      <c r="X516" s="31" t="str">
        <f t="shared" si="170"/>
        <v>-</v>
      </c>
      <c r="Y516" s="43"/>
      <c r="Z516" s="29">
        <v>440</v>
      </c>
      <c r="AA516" s="31" t="str">
        <f t="shared" si="177"/>
        <v/>
      </c>
      <c r="AB516" s="31" t="str">
        <f t="shared" si="178"/>
        <v/>
      </c>
      <c r="AC516" s="31" t="str">
        <f t="shared" si="179"/>
        <v/>
      </c>
      <c r="AD516" s="30">
        <f t="shared" si="180"/>
        <v>0</v>
      </c>
      <c r="AR516" s="1">
        <f>IF($C516='Lookup tables'!$G$13,'Lookup tables'!$I$13,IF($C516='Lookup tables'!$G$14,'Lookup tables'!$I$14,$C516))</f>
        <v>0</v>
      </c>
    </row>
    <row r="517" spans="1:44" x14ac:dyDescent="0.25">
      <c r="A517" s="3"/>
      <c r="B517" s="4"/>
      <c r="C517" s="77"/>
      <c r="D517" s="5">
        <f>IF(ISNUMBER(VLOOKUP(AR517,'Lookup tables'!$I$2:$J$15,2,FALSE)),VLOOKUP(AR517,'Lookup tables'!$I$2:$J$15,2,FALSE),0)</f>
        <v>0</v>
      </c>
      <c r="E517" s="4"/>
      <c r="F517" s="7">
        <f t="shared" si="188"/>
        <v>0</v>
      </c>
      <c r="G517" s="87" t="str">
        <f t="shared" si="185"/>
        <v/>
      </c>
      <c r="H517" s="2"/>
      <c r="I517" s="2"/>
      <c r="J517" s="2"/>
      <c r="K517" s="2"/>
      <c r="M517" s="36">
        <f t="shared" si="189"/>
        <v>0</v>
      </c>
      <c r="N517" s="36">
        <f t="shared" si="190"/>
        <v>0</v>
      </c>
      <c r="O517" s="36">
        <f t="shared" si="191"/>
        <v>0</v>
      </c>
      <c r="P517" s="36">
        <f t="shared" si="192"/>
        <v>0</v>
      </c>
      <c r="Q517" s="36">
        <f t="shared" si="193"/>
        <v>0</v>
      </c>
      <c r="R517" s="45">
        <f t="shared" si="194"/>
        <v>0</v>
      </c>
      <c r="S517" s="83" t="str">
        <f t="shared" si="187"/>
        <v>BLANK</v>
      </c>
      <c r="T517" s="46">
        <f t="shared" si="169"/>
        <v>0</v>
      </c>
      <c r="U517" s="31">
        <f t="shared" ref="U517:U548" si="195">COUNTIF($T$65:$T$759,T517)</f>
        <v>659</v>
      </c>
      <c r="V517" s="31">
        <f>IF(T517=0,0,IF(U517=1,1,IF(COUNTIF($T$65:T516,T517)=0,1,0)))</f>
        <v>0</v>
      </c>
      <c r="W517" s="31">
        <f>IF(T517=0,0,SUM($V$65:V517))</f>
        <v>0</v>
      </c>
      <c r="X517" s="31" t="str">
        <f t="shared" si="170"/>
        <v>-</v>
      </c>
      <c r="Y517" s="43"/>
      <c r="Z517" s="29">
        <v>441</v>
      </c>
      <c r="AA517" s="31" t="str">
        <f t="shared" ref="AA517:AA548" si="196">IF(ISNA(VLOOKUP(Z517,$W$65:$X$759,2,0)),"",VLOOKUP(Z517,$W$65:$X$759,2,0))</f>
        <v/>
      </c>
      <c r="AB517" s="31" t="str">
        <f t="shared" ref="AB517:AB548" si="197">IF(ISNA(INDEX($N$65:$N$759,MATCH(AA517,$M$65:$M$759,0))),"",INDEX($N$65:$N$759,MATCH(AA517,$M$65:$M$759,0)))</f>
        <v/>
      </c>
      <c r="AC517" s="31" t="str">
        <f t="shared" ref="AC517:AC548" si="198">IF(ISNA(INDEX($O$65:$O$759,MATCH(AA517,$M$65:$M$759,0))),"",INDEX($O$65:$O$759,MATCH(AA517,$M$65:$M$759,0)))</f>
        <v/>
      </c>
      <c r="AD517" s="30">
        <f t="shared" ref="AD517:AD548" si="199">SUMIF($M$65:$M$759,AA517,$R$65:$R$759)</f>
        <v>0</v>
      </c>
      <c r="AR517" s="1">
        <f>IF($C517='Lookup tables'!$G$13,'Lookup tables'!$I$13,IF($C517='Lookup tables'!$G$14,'Lookup tables'!$I$14,$C517))</f>
        <v>0</v>
      </c>
    </row>
    <row r="518" spans="1:44" x14ac:dyDescent="0.25">
      <c r="A518" s="3"/>
      <c r="B518" s="4"/>
      <c r="C518" s="77"/>
      <c r="D518" s="5">
        <f>IF(ISNUMBER(VLOOKUP(AR518,'Lookup tables'!$I$2:$J$15,2,FALSE)),VLOOKUP(AR518,'Lookup tables'!$I$2:$J$15,2,FALSE),0)</f>
        <v>0</v>
      </c>
      <c r="E518" s="4"/>
      <c r="F518" s="7">
        <f t="shared" si="188"/>
        <v>0</v>
      </c>
      <c r="G518" s="87" t="str">
        <f t="shared" si="185"/>
        <v/>
      </c>
      <c r="H518" s="2"/>
      <c r="I518" s="2"/>
      <c r="J518" s="2"/>
      <c r="K518" s="2"/>
      <c r="M518" s="36">
        <f t="shared" si="189"/>
        <v>0</v>
      </c>
      <c r="N518" s="36">
        <f t="shared" si="190"/>
        <v>0</v>
      </c>
      <c r="O518" s="36">
        <f t="shared" si="191"/>
        <v>0</v>
      </c>
      <c r="P518" s="36">
        <f t="shared" si="192"/>
        <v>0</v>
      </c>
      <c r="Q518" s="36">
        <f t="shared" si="193"/>
        <v>0</v>
      </c>
      <c r="R518" s="45">
        <f t="shared" si="194"/>
        <v>0</v>
      </c>
      <c r="S518" s="83" t="str">
        <f t="shared" si="187"/>
        <v>BLANK</v>
      </c>
      <c r="T518" s="46">
        <f t="shared" si="169"/>
        <v>0</v>
      </c>
      <c r="U518" s="31">
        <f t="shared" si="195"/>
        <v>659</v>
      </c>
      <c r="V518" s="31">
        <f>IF(T518=0,0,IF(U518=1,1,IF(COUNTIF($T$65:T517,T518)=0,1,0)))</f>
        <v>0</v>
      </c>
      <c r="W518" s="31">
        <f>IF(T518=0,0,SUM($V$65:V518))</f>
        <v>0</v>
      </c>
      <c r="X518" s="31" t="str">
        <f t="shared" si="170"/>
        <v>-</v>
      </c>
      <c r="Y518" s="43"/>
      <c r="Z518" s="29">
        <v>442</v>
      </c>
      <c r="AA518" s="31" t="str">
        <f t="shared" si="196"/>
        <v/>
      </c>
      <c r="AB518" s="31" t="str">
        <f t="shared" si="197"/>
        <v/>
      </c>
      <c r="AC518" s="31" t="str">
        <f t="shared" si="198"/>
        <v/>
      </c>
      <c r="AD518" s="30">
        <f t="shared" si="199"/>
        <v>0</v>
      </c>
      <c r="AR518" s="1">
        <f>IF($C518='Lookup tables'!$G$13,'Lookup tables'!$I$13,IF($C518='Lookup tables'!$G$14,'Lookup tables'!$I$14,$C518))</f>
        <v>0</v>
      </c>
    </row>
    <row r="519" spans="1:44" x14ac:dyDescent="0.25">
      <c r="A519" s="3"/>
      <c r="B519" s="4"/>
      <c r="C519" s="77"/>
      <c r="D519" s="5">
        <f>IF(ISNUMBER(VLOOKUP(AR519,'Lookup tables'!$I$2:$J$15,2,FALSE)),VLOOKUP(AR519,'Lookup tables'!$I$2:$J$15,2,FALSE),0)</f>
        <v>0</v>
      </c>
      <c r="E519" s="4"/>
      <c r="F519" s="7">
        <f t="shared" si="188"/>
        <v>0</v>
      </c>
      <c r="G519" s="87" t="str">
        <f t="shared" si="185"/>
        <v/>
      </c>
      <c r="H519" s="2"/>
      <c r="I519" s="2"/>
      <c r="J519" s="2"/>
      <c r="K519" s="2"/>
      <c r="M519" s="36">
        <f t="shared" si="189"/>
        <v>0</v>
      </c>
      <c r="N519" s="36">
        <f t="shared" si="190"/>
        <v>0</v>
      </c>
      <c r="O519" s="36">
        <f t="shared" si="191"/>
        <v>0</v>
      </c>
      <c r="P519" s="36">
        <f t="shared" si="192"/>
        <v>0</v>
      </c>
      <c r="Q519" s="36">
        <f t="shared" si="193"/>
        <v>0</v>
      </c>
      <c r="R519" s="45">
        <f t="shared" si="194"/>
        <v>0</v>
      </c>
      <c r="S519" s="83" t="str">
        <f t="shared" si="187"/>
        <v>BLANK</v>
      </c>
      <c r="T519" s="46">
        <f t="shared" si="169"/>
        <v>0</v>
      </c>
      <c r="U519" s="31">
        <f t="shared" si="195"/>
        <v>659</v>
      </c>
      <c r="V519" s="31">
        <f>IF(T519=0,0,IF(U519=1,1,IF(COUNTIF($T$65:T518,T519)=0,1,0)))</f>
        <v>0</v>
      </c>
      <c r="W519" s="31">
        <f>IF(T519=0,0,SUM($V$65:V519))</f>
        <v>0</v>
      </c>
      <c r="X519" s="31" t="str">
        <f t="shared" si="170"/>
        <v>-</v>
      </c>
      <c r="Y519" s="43"/>
      <c r="Z519" s="29">
        <v>443</v>
      </c>
      <c r="AA519" s="31" t="str">
        <f t="shared" si="196"/>
        <v/>
      </c>
      <c r="AB519" s="31" t="str">
        <f t="shared" si="197"/>
        <v/>
      </c>
      <c r="AC519" s="31" t="str">
        <f t="shared" si="198"/>
        <v/>
      </c>
      <c r="AD519" s="30">
        <f t="shared" si="199"/>
        <v>0</v>
      </c>
      <c r="AR519" s="1">
        <f>IF($C519='Lookup tables'!$G$13,'Lookup tables'!$I$13,IF($C519='Lookup tables'!$G$14,'Lookup tables'!$I$14,$C519))</f>
        <v>0</v>
      </c>
    </row>
    <row r="520" spans="1:44" x14ac:dyDescent="0.25">
      <c r="A520" s="3"/>
      <c r="B520" s="4"/>
      <c r="C520" s="77"/>
      <c r="D520" s="5">
        <f>IF(ISNUMBER(VLOOKUP(AR520,'Lookup tables'!$I$2:$J$15,2,FALSE)),VLOOKUP(AR520,'Lookup tables'!$I$2:$J$15,2,FALSE),0)</f>
        <v>0</v>
      </c>
      <c r="E520" s="4"/>
      <c r="F520" s="7">
        <f t="shared" si="188"/>
        <v>0</v>
      </c>
      <c r="G520" s="87" t="str">
        <f t="shared" si="185"/>
        <v/>
      </c>
      <c r="H520" s="2"/>
      <c r="I520" s="2"/>
      <c r="J520" s="2"/>
      <c r="K520" s="2"/>
      <c r="M520" s="36">
        <f t="shared" si="189"/>
        <v>0</v>
      </c>
      <c r="N520" s="36">
        <f t="shared" si="190"/>
        <v>0</v>
      </c>
      <c r="O520" s="36">
        <f t="shared" si="191"/>
        <v>0</v>
      </c>
      <c r="P520" s="36">
        <f t="shared" si="192"/>
        <v>0</v>
      </c>
      <c r="Q520" s="36">
        <f t="shared" si="193"/>
        <v>0</v>
      </c>
      <c r="R520" s="45">
        <f t="shared" si="194"/>
        <v>0</v>
      </c>
      <c r="S520" s="83" t="str">
        <f t="shared" si="187"/>
        <v>BLANK</v>
      </c>
      <c r="T520" s="46">
        <f t="shared" si="169"/>
        <v>0</v>
      </c>
      <c r="U520" s="31">
        <f t="shared" si="195"/>
        <v>659</v>
      </c>
      <c r="V520" s="31">
        <f>IF(T520=0,0,IF(U520=1,1,IF(COUNTIF($T$65:T519,T520)=0,1,0)))</f>
        <v>0</v>
      </c>
      <c r="W520" s="31">
        <f>IF(T520=0,0,SUM($V$65:V520))</f>
        <v>0</v>
      </c>
      <c r="X520" s="31" t="str">
        <f t="shared" si="170"/>
        <v>-</v>
      </c>
      <c r="Y520" s="43"/>
      <c r="Z520" s="29">
        <v>444</v>
      </c>
      <c r="AA520" s="31" t="str">
        <f t="shared" si="196"/>
        <v/>
      </c>
      <c r="AB520" s="31" t="str">
        <f t="shared" si="197"/>
        <v/>
      </c>
      <c r="AC520" s="31" t="str">
        <f t="shared" si="198"/>
        <v/>
      </c>
      <c r="AD520" s="30">
        <f t="shared" si="199"/>
        <v>0</v>
      </c>
      <c r="AR520" s="1">
        <f>IF($C520='Lookup tables'!$G$13,'Lookup tables'!$I$13,IF($C520='Lookup tables'!$G$14,'Lookup tables'!$I$14,$C520))</f>
        <v>0</v>
      </c>
    </row>
    <row r="521" spans="1:44" x14ac:dyDescent="0.25">
      <c r="A521" s="3"/>
      <c r="B521" s="4"/>
      <c r="C521" s="77"/>
      <c r="D521" s="5">
        <f>IF(ISNUMBER(VLOOKUP(AR521,'Lookup tables'!$I$2:$J$15,2,FALSE)),VLOOKUP(AR521,'Lookup tables'!$I$2:$J$15,2,FALSE),0)</f>
        <v>0</v>
      </c>
      <c r="E521" s="4"/>
      <c r="F521" s="7">
        <f t="shared" si="188"/>
        <v>0</v>
      </c>
      <c r="G521" s="87" t="str">
        <f t="shared" si="185"/>
        <v/>
      </c>
      <c r="H521" s="2"/>
      <c r="I521" s="2"/>
      <c r="J521" s="2"/>
      <c r="K521" s="2"/>
      <c r="M521" s="36">
        <f t="shared" si="189"/>
        <v>0</v>
      </c>
      <c r="N521" s="36">
        <f t="shared" si="190"/>
        <v>0</v>
      </c>
      <c r="O521" s="36">
        <f t="shared" si="191"/>
        <v>0</v>
      </c>
      <c r="P521" s="36">
        <f t="shared" si="192"/>
        <v>0</v>
      </c>
      <c r="Q521" s="36">
        <f t="shared" si="193"/>
        <v>0</v>
      </c>
      <c r="R521" s="45">
        <f t="shared" si="194"/>
        <v>0</v>
      </c>
      <c r="S521" s="83" t="str">
        <f t="shared" si="187"/>
        <v>BLANK</v>
      </c>
      <c r="T521" s="46">
        <f t="shared" si="169"/>
        <v>0</v>
      </c>
      <c r="U521" s="31">
        <f t="shared" si="195"/>
        <v>659</v>
      </c>
      <c r="V521" s="31">
        <f>IF(T521=0,0,IF(U521=1,1,IF(COUNTIF($T$65:T520,T521)=0,1,0)))</f>
        <v>0</v>
      </c>
      <c r="W521" s="31">
        <f>IF(T521=0,0,SUM($V$65:V521))</f>
        <v>0</v>
      </c>
      <c r="X521" s="31" t="str">
        <f t="shared" si="170"/>
        <v>-</v>
      </c>
      <c r="Y521" s="43"/>
      <c r="Z521" s="29">
        <v>445</v>
      </c>
      <c r="AA521" s="31" t="str">
        <f t="shared" si="196"/>
        <v/>
      </c>
      <c r="AB521" s="31" t="str">
        <f t="shared" si="197"/>
        <v/>
      </c>
      <c r="AC521" s="31" t="str">
        <f t="shared" si="198"/>
        <v/>
      </c>
      <c r="AD521" s="30">
        <f t="shared" si="199"/>
        <v>0</v>
      </c>
      <c r="AR521" s="1">
        <f>IF($C521='Lookup tables'!$G$13,'Lookup tables'!$I$13,IF($C521='Lookup tables'!$G$14,'Lookup tables'!$I$14,$C521))</f>
        <v>0</v>
      </c>
    </row>
    <row r="522" spans="1:44" x14ac:dyDescent="0.25">
      <c r="A522" s="3"/>
      <c r="B522" s="4"/>
      <c r="C522" s="77"/>
      <c r="D522" s="5">
        <f>IF(ISNUMBER(VLOOKUP(AR522,'Lookup tables'!$I$2:$J$15,2,FALSE)),VLOOKUP(AR522,'Lookup tables'!$I$2:$J$15,2,FALSE),0)</f>
        <v>0</v>
      </c>
      <c r="E522" s="4"/>
      <c r="F522" s="7">
        <f t="shared" si="188"/>
        <v>0</v>
      </c>
      <c r="G522" s="87" t="str">
        <f t="shared" si="185"/>
        <v/>
      </c>
      <c r="H522" s="2"/>
      <c r="I522" s="2"/>
      <c r="J522" s="2"/>
      <c r="K522" s="2"/>
      <c r="M522" s="36">
        <f t="shared" si="189"/>
        <v>0</v>
      </c>
      <c r="N522" s="36">
        <f t="shared" si="190"/>
        <v>0</v>
      </c>
      <c r="O522" s="36">
        <f t="shared" si="191"/>
        <v>0</v>
      </c>
      <c r="P522" s="36">
        <f t="shared" si="192"/>
        <v>0</v>
      </c>
      <c r="Q522" s="36">
        <f t="shared" si="193"/>
        <v>0</v>
      </c>
      <c r="R522" s="45">
        <f t="shared" si="194"/>
        <v>0</v>
      </c>
      <c r="S522" s="83" t="str">
        <f t="shared" si="187"/>
        <v>BLANK</v>
      </c>
      <c r="T522" s="46">
        <f t="shared" si="169"/>
        <v>0</v>
      </c>
      <c r="U522" s="31">
        <f t="shared" si="195"/>
        <v>659</v>
      </c>
      <c r="V522" s="31">
        <f>IF(T522=0,0,IF(U522=1,1,IF(COUNTIF($T$65:T521,T522)=0,1,0)))</f>
        <v>0</v>
      </c>
      <c r="W522" s="31">
        <f>IF(T522=0,0,SUM($V$65:V522))</f>
        <v>0</v>
      </c>
      <c r="X522" s="31" t="str">
        <f t="shared" si="170"/>
        <v>-</v>
      </c>
      <c r="Y522" s="43"/>
      <c r="Z522" s="29">
        <v>446</v>
      </c>
      <c r="AA522" s="31" t="str">
        <f t="shared" si="196"/>
        <v/>
      </c>
      <c r="AB522" s="31" t="str">
        <f t="shared" si="197"/>
        <v/>
      </c>
      <c r="AC522" s="31" t="str">
        <f t="shared" si="198"/>
        <v/>
      </c>
      <c r="AD522" s="30">
        <f t="shared" si="199"/>
        <v>0</v>
      </c>
      <c r="AR522" s="1">
        <f>IF($C522='Lookup tables'!$G$13,'Lookup tables'!$I$13,IF($C522='Lookup tables'!$G$14,'Lookup tables'!$I$14,$C522))</f>
        <v>0</v>
      </c>
    </row>
    <row r="523" spans="1:44" x14ac:dyDescent="0.25">
      <c r="A523" s="3"/>
      <c r="B523" s="4"/>
      <c r="C523" s="77"/>
      <c r="D523" s="5">
        <f>IF(ISNUMBER(VLOOKUP(AR523,'Lookup tables'!$I$2:$J$15,2,FALSE)),VLOOKUP(AR523,'Lookup tables'!$I$2:$J$15,2,FALSE),0)</f>
        <v>0</v>
      </c>
      <c r="E523" s="4"/>
      <c r="F523" s="7">
        <f t="shared" si="188"/>
        <v>0</v>
      </c>
      <c r="G523" s="87" t="str">
        <f t="shared" si="185"/>
        <v/>
      </c>
      <c r="H523" s="2"/>
      <c r="I523" s="2"/>
      <c r="J523" s="2"/>
      <c r="K523" s="2"/>
      <c r="M523" s="36">
        <f t="shared" si="189"/>
        <v>0</v>
      </c>
      <c r="N523" s="36">
        <f t="shared" si="190"/>
        <v>0</v>
      </c>
      <c r="O523" s="36">
        <f t="shared" si="191"/>
        <v>0</v>
      </c>
      <c r="P523" s="36">
        <f t="shared" si="192"/>
        <v>0</v>
      </c>
      <c r="Q523" s="36">
        <f t="shared" si="193"/>
        <v>0</v>
      </c>
      <c r="R523" s="45">
        <f t="shared" si="194"/>
        <v>0</v>
      </c>
      <c r="S523" s="83" t="str">
        <f t="shared" si="187"/>
        <v>BLANK</v>
      </c>
      <c r="T523" s="46">
        <f t="shared" si="169"/>
        <v>0</v>
      </c>
      <c r="U523" s="31">
        <f t="shared" si="195"/>
        <v>659</v>
      </c>
      <c r="V523" s="31">
        <f>IF(T523=0,0,IF(U523=1,1,IF(COUNTIF($T$65:T522,T523)=0,1,0)))</f>
        <v>0</v>
      </c>
      <c r="W523" s="31">
        <f>IF(T523=0,0,SUM($V$65:V523))</f>
        <v>0</v>
      </c>
      <c r="X523" s="31" t="str">
        <f t="shared" si="170"/>
        <v>-</v>
      </c>
      <c r="Y523" s="43"/>
      <c r="Z523" s="29">
        <v>447</v>
      </c>
      <c r="AA523" s="31" t="str">
        <f t="shared" si="196"/>
        <v/>
      </c>
      <c r="AB523" s="31" t="str">
        <f t="shared" si="197"/>
        <v/>
      </c>
      <c r="AC523" s="31" t="str">
        <f t="shared" si="198"/>
        <v/>
      </c>
      <c r="AD523" s="30">
        <f t="shared" si="199"/>
        <v>0</v>
      </c>
      <c r="AR523" s="1">
        <f>IF($C523='Lookup tables'!$G$13,'Lookup tables'!$I$13,IF($C523='Lookup tables'!$G$14,'Lookup tables'!$I$14,$C523))</f>
        <v>0</v>
      </c>
    </row>
    <row r="524" spans="1:44" x14ac:dyDescent="0.25">
      <c r="A524" s="3"/>
      <c r="B524" s="4"/>
      <c r="C524" s="77"/>
      <c r="D524" s="5">
        <f>IF(ISNUMBER(VLOOKUP(AR524,'Lookup tables'!$I$2:$J$15,2,FALSE)),VLOOKUP(AR524,'Lookup tables'!$I$2:$J$15,2,FALSE),0)</f>
        <v>0</v>
      </c>
      <c r="E524" s="4"/>
      <c r="F524" s="7">
        <f t="shared" si="188"/>
        <v>0</v>
      </c>
      <c r="G524" s="87" t="str">
        <f t="shared" si="185"/>
        <v/>
      </c>
      <c r="H524" s="2"/>
      <c r="I524" s="2"/>
      <c r="J524" s="2"/>
      <c r="K524" s="2"/>
      <c r="M524" s="36">
        <f t="shared" si="189"/>
        <v>0</v>
      </c>
      <c r="N524" s="36">
        <f t="shared" si="190"/>
        <v>0</v>
      </c>
      <c r="O524" s="36">
        <f t="shared" si="191"/>
        <v>0</v>
      </c>
      <c r="P524" s="36">
        <f t="shared" si="192"/>
        <v>0</v>
      </c>
      <c r="Q524" s="36">
        <f t="shared" si="193"/>
        <v>0</v>
      </c>
      <c r="R524" s="45">
        <f t="shared" si="194"/>
        <v>0</v>
      </c>
      <c r="S524" s="83" t="str">
        <f t="shared" si="187"/>
        <v>BLANK</v>
      </c>
      <c r="T524" s="46">
        <f t="shared" si="169"/>
        <v>0</v>
      </c>
      <c r="U524" s="31">
        <f t="shared" si="195"/>
        <v>659</v>
      </c>
      <c r="V524" s="31">
        <f>IF(T524=0,0,IF(U524=1,1,IF(COUNTIF($T$65:T523,T524)=0,1,0)))</f>
        <v>0</v>
      </c>
      <c r="W524" s="31">
        <f>IF(T524=0,0,SUM($V$65:V524))</f>
        <v>0</v>
      </c>
      <c r="X524" s="31" t="str">
        <f t="shared" si="170"/>
        <v>-</v>
      </c>
      <c r="Y524" s="43"/>
      <c r="Z524" s="29">
        <v>448</v>
      </c>
      <c r="AA524" s="31" t="str">
        <f t="shared" si="196"/>
        <v/>
      </c>
      <c r="AB524" s="31" t="str">
        <f t="shared" si="197"/>
        <v/>
      </c>
      <c r="AC524" s="31" t="str">
        <f t="shared" si="198"/>
        <v/>
      </c>
      <c r="AD524" s="30">
        <f t="shared" si="199"/>
        <v>0</v>
      </c>
      <c r="AR524" s="1">
        <f>IF($C524='Lookup tables'!$G$13,'Lookup tables'!$I$13,IF($C524='Lookup tables'!$G$14,'Lookup tables'!$I$14,$C524))</f>
        <v>0</v>
      </c>
    </row>
    <row r="525" spans="1:44" x14ac:dyDescent="0.25">
      <c r="A525" s="3"/>
      <c r="B525" s="4"/>
      <c r="C525" s="77"/>
      <c r="D525" s="5">
        <f>IF(ISNUMBER(VLOOKUP(AR525,'Lookup tables'!$I$2:$J$15,2,FALSE)),VLOOKUP(AR525,'Lookup tables'!$I$2:$J$15,2,FALSE),0)</f>
        <v>0</v>
      </c>
      <c r="E525" s="4"/>
      <c r="F525" s="7">
        <f t="shared" si="188"/>
        <v>0</v>
      </c>
      <c r="G525" s="87" t="str">
        <f t="shared" si="185"/>
        <v/>
      </c>
      <c r="H525" s="2"/>
      <c r="I525" s="2"/>
      <c r="J525" s="2"/>
      <c r="K525" s="2"/>
      <c r="M525" s="36">
        <f t="shared" si="189"/>
        <v>0</v>
      </c>
      <c r="N525" s="36">
        <f t="shared" si="190"/>
        <v>0</v>
      </c>
      <c r="O525" s="36">
        <f t="shared" si="191"/>
        <v>0</v>
      </c>
      <c r="P525" s="36">
        <f t="shared" si="192"/>
        <v>0</v>
      </c>
      <c r="Q525" s="36">
        <f t="shared" si="193"/>
        <v>0</v>
      </c>
      <c r="R525" s="45">
        <f t="shared" si="194"/>
        <v>0</v>
      </c>
      <c r="S525" s="83" t="str">
        <f t="shared" si="187"/>
        <v>BLANK</v>
      </c>
      <c r="T525" s="46">
        <f t="shared" si="169"/>
        <v>0</v>
      </c>
      <c r="U525" s="31">
        <f t="shared" si="195"/>
        <v>659</v>
      </c>
      <c r="V525" s="31">
        <f>IF(T525=0,0,IF(U525=1,1,IF(COUNTIF($T$65:T524,T525)=0,1,0)))</f>
        <v>0</v>
      </c>
      <c r="W525" s="31">
        <f>IF(T525=0,0,SUM($V$65:V525))</f>
        <v>0</v>
      </c>
      <c r="X525" s="31" t="str">
        <f t="shared" si="170"/>
        <v>-</v>
      </c>
      <c r="Y525" s="43"/>
      <c r="Z525" s="29">
        <v>449</v>
      </c>
      <c r="AA525" s="31" t="str">
        <f t="shared" si="196"/>
        <v/>
      </c>
      <c r="AB525" s="31" t="str">
        <f t="shared" si="197"/>
        <v/>
      </c>
      <c r="AC525" s="31" t="str">
        <f t="shared" si="198"/>
        <v/>
      </c>
      <c r="AD525" s="30">
        <f t="shared" si="199"/>
        <v>0</v>
      </c>
      <c r="AR525" s="1">
        <f>IF($C525='Lookup tables'!$G$13,'Lookup tables'!$I$13,IF($C525='Lookup tables'!$G$14,'Lookup tables'!$I$14,$C525))</f>
        <v>0</v>
      </c>
    </row>
    <row r="526" spans="1:44" x14ac:dyDescent="0.25">
      <c r="A526" s="3"/>
      <c r="B526" s="4"/>
      <c r="C526" s="77"/>
      <c r="D526" s="5">
        <f>IF(ISNUMBER(VLOOKUP(AR526,'Lookup tables'!$I$2:$J$15,2,FALSE)),VLOOKUP(AR526,'Lookup tables'!$I$2:$J$15,2,FALSE),0)</f>
        <v>0</v>
      </c>
      <c r="E526" s="4"/>
      <c r="F526" s="7">
        <f t="shared" si="188"/>
        <v>0</v>
      </c>
      <c r="G526" s="87" t="str">
        <f t="shared" si="185"/>
        <v/>
      </c>
      <c r="H526" s="2"/>
      <c r="I526" s="2"/>
      <c r="J526" s="2"/>
      <c r="K526" s="2"/>
      <c r="M526" s="36">
        <f t="shared" si="189"/>
        <v>0</v>
      </c>
      <c r="N526" s="36">
        <f t="shared" si="190"/>
        <v>0</v>
      </c>
      <c r="O526" s="36">
        <f t="shared" si="191"/>
        <v>0</v>
      </c>
      <c r="P526" s="36">
        <f t="shared" si="192"/>
        <v>0</v>
      </c>
      <c r="Q526" s="36">
        <f t="shared" si="193"/>
        <v>0</v>
      </c>
      <c r="R526" s="45">
        <f t="shared" si="194"/>
        <v>0</v>
      </c>
      <c r="S526" s="83" t="str">
        <f t="shared" si="187"/>
        <v>BLANK</v>
      </c>
      <c r="T526" s="46">
        <f t="shared" ref="T526:T591" si="200">IF(ISBLANK(M526),0,M526)</f>
        <v>0</v>
      </c>
      <c r="U526" s="31">
        <f t="shared" si="195"/>
        <v>659</v>
      </c>
      <c r="V526" s="31">
        <f>IF(T526=0,0,IF(U526=1,1,IF(COUNTIF($T$65:T525,T526)=0,1,0)))</f>
        <v>0</v>
      </c>
      <c r="W526" s="31">
        <f>IF(T526=0,0,SUM($V$65:V526))</f>
        <v>0</v>
      </c>
      <c r="X526" s="31" t="str">
        <f t="shared" ref="X526:X591" si="201">IF(ISNA(IF(V526=1,T526,"-")),"-",IF(V526=1,T526,"-"))</f>
        <v>-</v>
      </c>
      <c r="Y526" s="43"/>
      <c r="Z526" s="29">
        <v>450</v>
      </c>
      <c r="AA526" s="31" t="str">
        <f t="shared" si="196"/>
        <v/>
      </c>
      <c r="AB526" s="31" t="str">
        <f t="shared" si="197"/>
        <v/>
      </c>
      <c r="AC526" s="31" t="str">
        <f t="shared" si="198"/>
        <v/>
      </c>
      <c r="AD526" s="30">
        <f t="shared" si="199"/>
        <v>0</v>
      </c>
      <c r="AR526" s="1">
        <f>IF($C526='Lookup tables'!$G$13,'Lookup tables'!$I$13,IF($C526='Lookup tables'!$G$14,'Lookup tables'!$I$14,$C526))</f>
        <v>0</v>
      </c>
    </row>
    <row r="527" spans="1:44" x14ac:dyDescent="0.25">
      <c r="A527" s="3"/>
      <c r="B527" s="4"/>
      <c r="C527" s="77"/>
      <c r="D527" s="5">
        <f>IF(ISNUMBER(VLOOKUP(AR527,'Lookup tables'!$I$2:$J$15,2,FALSE)),VLOOKUP(AR527,'Lookup tables'!$I$2:$J$15,2,FALSE),0)</f>
        <v>0</v>
      </c>
      <c r="E527" s="4"/>
      <c r="F527" s="7">
        <f t="shared" si="188"/>
        <v>0</v>
      </c>
      <c r="G527" s="87" t="str">
        <f t="shared" si="185"/>
        <v/>
      </c>
      <c r="H527" s="2"/>
      <c r="I527" s="2"/>
      <c r="J527" s="2"/>
      <c r="K527" s="2"/>
      <c r="M527" s="36">
        <f t="shared" si="189"/>
        <v>0</v>
      </c>
      <c r="N527" s="36">
        <f t="shared" si="190"/>
        <v>0</v>
      </c>
      <c r="O527" s="36">
        <f t="shared" si="191"/>
        <v>0</v>
      </c>
      <c r="P527" s="36">
        <f t="shared" si="192"/>
        <v>0</v>
      </c>
      <c r="Q527" s="36">
        <f t="shared" si="193"/>
        <v>0</v>
      </c>
      <c r="R527" s="45">
        <f t="shared" si="194"/>
        <v>0</v>
      </c>
      <c r="S527" s="83" t="str">
        <f t="shared" si="187"/>
        <v>BLANK</v>
      </c>
      <c r="T527" s="46">
        <f t="shared" si="200"/>
        <v>0</v>
      </c>
      <c r="U527" s="31">
        <f t="shared" si="195"/>
        <v>659</v>
      </c>
      <c r="V527" s="31">
        <f>IF(T527=0,0,IF(U527=1,1,IF(COUNTIF($T$65:T526,T527)=0,1,0)))</f>
        <v>0</v>
      </c>
      <c r="W527" s="31">
        <f>IF(T527=0,0,SUM($V$65:V527))</f>
        <v>0</v>
      </c>
      <c r="X527" s="31" t="str">
        <f t="shared" si="201"/>
        <v>-</v>
      </c>
      <c r="Y527" s="43"/>
      <c r="Z527" s="29">
        <v>451</v>
      </c>
      <c r="AA527" s="31" t="str">
        <f t="shared" si="196"/>
        <v/>
      </c>
      <c r="AB527" s="31" t="str">
        <f t="shared" si="197"/>
        <v/>
      </c>
      <c r="AC527" s="31" t="str">
        <f t="shared" si="198"/>
        <v/>
      </c>
      <c r="AD527" s="30">
        <f t="shared" si="199"/>
        <v>0</v>
      </c>
      <c r="AR527" s="1">
        <f>IF($C527='Lookup tables'!$G$13,'Lookup tables'!$I$13,IF($C527='Lookup tables'!$G$14,'Lookup tables'!$I$14,$C527))</f>
        <v>0</v>
      </c>
    </row>
    <row r="528" spans="1:44" x14ac:dyDescent="0.25">
      <c r="A528" s="3"/>
      <c r="B528" s="4"/>
      <c r="C528" s="77"/>
      <c r="D528" s="5">
        <f>IF(ISNUMBER(VLOOKUP(AR528,'Lookup tables'!$I$2:$J$15,2,FALSE)),VLOOKUP(AR528,'Lookup tables'!$I$2:$J$15,2,FALSE),0)</f>
        <v>0</v>
      </c>
      <c r="E528" s="4"/>
      <c r="F528" s="7">
        <f t="shared" si="188"/>
        <v>0</v>
      </c>
      <c r="G528" s="87" t="str">
        <f t="shared" si="185"/>
        <v/>
      </c>
      <c r="H528" s="2"/>
      <c r="I528" s="2"/>
      <c r="J528" s="2"/>
      <c r="K528" s="2"/>
      <c r="M528" s="36">
        <f t="shared" si="189"/>
        <v>0</v>
      </c>
      <c r="N528" s="36">
        <f t="shared" si="190"/>
        <v>0</v>
      </c>
      <c r="O528" s="36">
        <f t="shared" si="191"/>
        <v>0</v>
      </c>
      <c r="P528" s="36">
        <f t="shared" si="192"/>
        <v>0</v>
      </c>
      <c r="Q528" s="36">
        <f t="shared" si="193"/>
        <v>0</v>
      </c>
      <c r="R528" s="45">
        <f t="shared" si="194"/>
        <v>0</v>
      </c>
      <c r="S528" s="83" t="str">
        <f t="shared" si="187"/>
        <v>BLANK</v>
      </c>
      <c r="T528" s="46">
        <f t="shared" si="200"/>
        <v>0</v>
      </c>
      <c r="U528" s="31">
        <f t="shared" si="195"/>
        <v>659</v>
      </c>
      <c r="V528" s="31">
        <f>IF(T528=0,0,IF(U528=1,1,IF(COUNTIF($T$65:T527,T528)=0,1,0)))</f>
        <v>0</v>
      </c>
      <c r="W528" s="31">
        <f>IF(T528=0,0,SUM($V$65:V528))</f>
        <v>0</v>
      </c>
      <c r="X528" s="31" t="str">
        <f t="shared" si="201"/>
        <v>-</v>
      </c>
      <c r="Y528" s="43"/>
      <c r="Z528" s="29">
        <v>452</v>
      </c>
      <c r="AA528" s="31" t="str">
        <f t="shared" si="196"/>
        <v/>
      </c>
      <c r="AB528" s="31" t="str">
        <f t="shared" si="197"/>
        <v/>
      </c>
      <c r="AC528" s="31" t="str">
        <f t="shared" si="198"/>
        <v/>
      </c>
      <c r="AD528" s="30">
        <f t="shared" si="199"/>
        <v>0</v>
      </c>
      <c r="AR528" s="1">
        <f>IF($C528='Lookup tables'!$G$13,'Lookup tables'!$I$13,IF($C528='Lookup tables'!$G$14,'Lookup tables'!$I$14,$C528))</f>
        <v>0</v>
      </c>
    </row>
    <row r="529" spans="1:44" x14ac:dyDescent="0.25">
      <c r="A529" s="3"/>
      <c r="B529" s="4"/>
      <c r="C529" s="77"/>
      <c r="D529" s="5">
        <f>IF(ISNUMBER(VLOOKUP(AR529,'Lookup tables'!$I$2:$J$15,2,FALSE)),VLOOKUP(AR529,'Lookup tables'!$I$2:$J$15,2,FALSE),0)</f>
        <v>0</v>
      </c>
      <c r="E529" s="4"/>
      <c r="F529" s="7">
        <f t="shared" si="188"/>
        <v>0</v>
      </c>
      <c r="G529" s="87" t="str">
        <f t="shared" si="185"/>
        <v/>
      </c>
      <c r="H529" s="2"/>
      <c r="I529" s="2"/>
      <c r="J529" s="2"/>
      <c r="K529" s="2"/>
      <c r="M529" s="36">
        <f t="shared" si="189"/>
        <v>0</v>
      </c>
      <c r="N529" s="36">
        <f t="shared" si="190"/>
        <v>0</v>
      </c>
      <c r="O529" s="36">
        <f t="shared" si="191"/>
        <v>0</v>
      </c>
      <c r="P529" s="36">
        <f t="shared" si="192"/>
        <v>0</v>
      </c>
      <c r="Q529" s="36">
        <f t="shared" si="193"/>
        <v>0</v>
      </c>
      <c r="R529" s="45">
        <f t="shared" si="194"/>
        <v>0</v>
      </c>
      <c r="S529" s="83" t="str">
        <f t="shared" si="187"/>
        <v>BLANK</v>
      </c>
      <c r="T529" s="46">
        <f t="shared" si="200"/>
        <v>0</v>
      </c>
      <c r="U529" s="31">
        <f t="shared" si="195"/>
        <v>659</v>
      </c>
      <c r="V529" s="31">
        <f>IF(T529=0,0,IF(U529=1,1,IF(COUNTIF($T$65:T528,T529)=0,1,0)))</f>
        <v>0</v>
      </c>
      <c r="W529" s="31">
        <f>IF(T529=0,0,SUM($V$65:V529))</f>
        <v>0</v>
      </c>
      <c r="X529" s="31" t="str">
        <f t="shared" si="201"/>
        <v>-</v>
      </c>
      <c r="Y529" s="43"/>
      <c r="Z529" s="29">
        <v>453</v>
      </c>
      <c r="AA529" s="31" t="str">
        <f t="shared" si="196"/>
        <v/>
      </c>
      <c r="AB529" s="31" t="str">
        <f t="shared" si="197"/>
        <v/>
      </c>
      <c r="AC529" s="31" t="str">
        <f t="shared" si="198"/>
        <v/>
      </c>
      <c r="AD529" s="30">
        <f t="shared" si="199"/>
        <v>0</v>
      </c>
      <c r="AR529" s="1">
        <f>IF($C529='Lookup tables'!$G$13,'Lookup tables'!$I$13,IF($C529='Lookup tables'!$G$14,'Lookup tables'!$I$14,$C529))</f>
        <v>0</v>
      </c>
    </row>
    <row r="530" spans="1:44" x14ac:dyDescent="0.25">
      <c r="A530" s="3"/>
      <c r="B530" s="4"/>
      <c r="C530" s="77"/>
      <c r="D530" s="5">
        <f>IF(ISNUMBER(VLOOKUP(AR530,'Lookup tables'!$I$2:$J$15,2,FALSE)),VLOOKUP(AR530,'Lookup tables'!$I$2:$J$15,2,FALSE),0)</f>
        <v>0</v>
      </c>
      <c r="E530" s="4"/>
      <c r="F530" s="7">
        <f t="shared" si="188"/>
        <v>0</v>
      </c>
      <c r="G530" s="87" t="str">
        <f t="shared" si="185"/>
        <v/>
      </c>
      <c r="H530" s="2"/>
      <c r="I530" s="2"/>
      <c r="J530" s="2"/>
      <c r="K530" s="2"/>
      <c r="M530" s="36">
        <f t="shared" si="189"/>
        <v>0</v>
      </c>
      <c r="N530" s="36">
        <f t="shared" si="190"/>
        <v>0</v>
      </c>
      <c r="O530" s="36">
        <f t="shared" si="191"/>
        <v>0</v>
      </c>
      <c r="P530" s="36">
        <f t="shared" si="192"/>
        <v>0</v>
      </c>
      <c r="Q530" s="36">
        <f t="shared" si="193"/>
        <v>0</v>
      </c>
      <c r="R530" s="45">
        <f t="shared" si="194"/>
        <v>0</v>
      </c>
      <c r="S530" s="83" t="str">
        <f t="shared" si="187"/>
        <v>BLANK</v>
      </c>
      <c r="T530" s="46">
        <f t="shared" si="200"/>
        <v>0</v>
      </c>
      <c r="U530" s="31">
        <f t="shared" si="195"/>
        <v>659</v>
      </c>
      <c r="V530" s="31">
        <f>IF(T530=0,0,IF(U530=1,1,IF(COUNTIF($T$65:T529,T530)=0,1,0)))</f>
        <v>0</v>
      </c>
      <c r="W530" s="31">
        <f>IF(T530=0,0,SUM($V$65:V530))</f>
        <v>0</v>
      </c>
      <c r="X530" s="31" t="str">
        <f t="shared" si="201"/>
        <v>-</v>
      </c>
      <c r="Y530" s="43"/>
      <c r="Z530" s="29">
        <v>454</v>
      </c>
      <c r="AA530" s="31" t="str">
        <f t="shared" si="196"/>
        <v/>
      </c>
      <c r="AB530" s="31" t="str">
        <f t="shared" si="197"/>
        <v/>
      </c>
      <c r="AC530" s="31" t="str">
        <f t="shared" si="198"/>
        <v/>
      </c>
      <c r="AD530" s="30">
        <f t="shared" si="199"/>
        <v>0</v>
      </c>
      <c r="AR530" s="1">
        <f>IF($C530='Lookup tables'!$G$13,'Lookup tables'!$I$13,IF($C530='Lookup tables'!$G$14,'Lookup tables'!$I$14,$C530))</f>
        <v>0</v>
      </c>
    </row>
    <row r="531" spans="1:44" x14ac:dyDescent="0.25">
      <c r="A531" s="3"/>
      <c r="B531" s="4"/>
      <c r="C531" s="77"/>
      <c r="D531" s="5">
        <f>IF(ISNUMBER(VLOOKUP(AR531,'Lookup tables'!$I$2:$J$15,2,FALSE)),VLOOKUP(AR531,'Lookup tables'!$I$2:$J$15,2,FALSE),0)</f>
        <v>0</v>
      </c>
      <c r="E531" s="4"/>
      <c r="F531" s="7">
        <f t="shared" si="188"/>
        <v>0</v>
      </c>
      <c r="G531" s="87" t="str">
        <f t="shared" si="185"/>
        <v/>
      </c>
      <c r="H531" s="2"/>
      <c r="I531" s="2"/>
      <c r="J531" s="2"/>
      <c r="K531" s="2"/>
      <c r="M531" s="36">
        <f t="shared" si="189"/>
        <v>0</v>
      </c>
      <c r="N531" s="36">
        <f t="shared" si="190"/>
        <v>0</v>
      </c>
      <c r="O531" s="36">
        <f t="shared" si="191"/>
        <v>0</v>
      </c>
      <c r="P531" s="36">
        <f t="shared" si="192"/>
        <v>0</v>
      </c>
      <c r="Q531" s="36">
        <f t="shared" si="193"/>
        <v>0</v>
      </c>
      <c r="R531" s="45">
        <f t="shared" si="194"/>
        <v>0</v>
      </c>
      <c r="S531" s="83" t="str">
        <f t="shared" si="187"/>
        <v>BLANK</v>
      </c>
      <c r="T531" s="46">
        <f t="shared" si="200"/>
        <v>0</v>
      </c>
      <c r="U531" s="31">
        <f t="shared" si="195"/>
        <v>659</v>
      </c>
      <c r="V531" s="31">
        <f>IF(T531=0,0,IF(U531=1,1,IF(COUNTIF($T$65:T530,T531)=0,1,0)))</f>
        <v>0</v>
      </c>
      <c r="W531" s="31">
        <f>IF(T531=0,0,SUM($V$65:V531))</f>
        <v>0</v>
      </c>
      <c r="X531" s="31" t="str">
        <f t="shared" si="201"/>
        <v>-</v>
      </c>
      <c r="Y531" s="43"/>
      <c r="Z531" s="29">
        <v>455</v>
      </c>
      <c r="AA531" s="31" t="str">
        <f t="shared" si="196"/>
        <v/>
      </c>
      <c r="AB531" s="31" t="str">
        <f t="shared" si="197"/>
        <v/>
      </c>
      <c r="AC531" s="31" t="str">
        <f t="shared" si="198"/>
        <v/>
      </c>
      <c r="AD531" s="30">
        <f t="shared" si="199"/>
        <v>0</v>
      </c>
      <c r="AR531" s="1">
        <f>IF($C531='Lookup tables'!$G$13,'Lookup tables'!$I$13,IF($C531='Lookup tables'!$G$14,'Lookup tables'!$I$14,$C531))</f>
        <v>0</v>
      </c>
    </row>
    <row r="532" spans="1:44" x14ac:dyDescent="0.25">
      <c r="A532" s="3"/>
      <c r="B532" s="4"/>
      <c r="C532" s="77"/>
      <c r="D532" s="5">
        <f>IF(ISNUMBER(VLOOKUP(AR532,'Lookup tables'!$I$2:$J$15,2,FALSE)),VLOOKUP(AR532,'Lookup tables'!$I$2:$J$15,2,FALSE),0)</f>
        <v>0</v>
      </c>
      <c r="E532" s="4"/>
      <c r="F532" s="7">
        <f t="shared" si="188"/>
        <v>0</v>
      </c>
      <c r="G532" s="87" t="str">
        <f t="shared" si="185"/>
        <v/>
      </c>
      <c r="H532" s="2"/>
      <c r="I532" s="2"/>
      <c r="J532" s="2"/>
      <c r="K532" s="2"/>
      <c r="M532" s="36">
        <f t="shared" si="189"/>
        <v>0</v>
      </c>
      <c r="N532" s="36">
        <f t="shared" si="190"/>
        <v>0</v>
      </c>
      <c r="O532" s="36">
        <f t="shared" si="191"/>
        <v>0</v>
      </c>
      <c r="P532" s="36">
        <f t="shared" si="192"/>
        <v>0</v>
      </c>
      <c r="Q532" s="36">
        <f t="shared" si="193"/>
        <v>0</v>
      </c>
      <c r="R532" s="45">
        <f t="shared" si="194"/>
        <v>0</v>
      </c>
      <c r="S532" s="83" t="str">
        <f t="shared" si="187"/>
        <v>BLANK</v>
      </c>
      <c r="T532" s="46">
        <f t="shared" si="200"/>
        <v>0</v>
      </c>
      <c r="U532" s="31">
        <f t="shared" si="195"/>
        <v>659</v>
      </c>
      <c r="V532" s="31">
        <f>IF(T532=0,0,IF(U532=1,1,IF(COUNTIF($T$65:T531,T532)=0,1,0)))</f>
        <v>0</v>
      </c>
      <c r="W532" s="31">
        <f>IF(T532=0,0,SUM($V$65:V532))</f>
        <v>0</v>
      </c>
      <c r="X532" s="31" t="str">
        <f t="shared" si="201"/>
        <v>-</v>
      </c>
      <c r="Y532" s="43"/>
      <c r="Z532" s="29">
        <v>456</v>
      </c>
      <c r="AA532" s="31" t="str">
        <f t="shared" si="196"/>
        <v/>
      </c>
      <c r="AB532" s="31" t="str">
        <f t="shared" si="197"/>
        <v/>
      </c>
      <c r="AC532" s="31" t="str">
        <f t="shared" si="198"/>
        <v/>
      </c>
      <c r="AD532" s="30">
        <f t="shared" si="199"/>
        <v>0</v>
      </c>
      <c r="AR532" s="1">
        <f>IF($C532='Lookup tables'!$G$13,'Lookup tables'!$I$13,IF($C532='Lookup tables'!$G$14,'Lookup tables'!$I$14,$C532))</f>
        <v>0</v>
      </c>
    </row>
    <row r="533" spans="1:44" x14ac:dyDescent="0.25">
      <c r="A533" s="3"/>
      <c r="B533" s="4"/>
      <c r="C533" s="77"/>
      <c r="D533" s="5">
        <f>IF(ISNUMBER(VLOOKUP(AR533,'Lookup tables'!$I$2:$J$15,2,FALSE)),VLOOKUP(AR533,'Lookup tables'!$I$2:$J$15,2,FALSE),0)</f>
        <v>0</v>
      </c>
      <c r="E533" s="4"/>
      <c r="F533" s="7">
        <f t="shared" si="188"/>
        <v>0</v>
      </c>
      <c r="G533" s="87" t="str">
        <f t="shared" si="185"/>
        <v/>
      </c>
      <c r="H533" s="2"/>
      <c r="I533" s="2"/>
      <c r="J533" s="2"/>
      <c r="K533" s="2"/>
      <c r="M533" s="36">
        <f t="shared" si="189"/>
        <v>0</v>
      </c>
      <c r="N533" s="36">
        <f t="shared" si="190"/>
        <v>0</v>
      </c>
      <c r="O533" s="36">
        <f t="shared" si="191"/>
        <v>0</v>
      </c>
      <c r="P533" s="36">
        <f t="shared" si="192"/>
        <v>0</v>
      </c>
      <c r="Q533" s="36">
        <f t="shared" si="193"/>
        <v>0</v>
      </c>
      <c r="R533" s="45">
        <f t="shared" si="194"/>
        <v>0</v>
      </c>
      <c r="S533" s="83" t="str">
        <f t="shared" si="187"/>
        <v>BLANK</v>
      </c>
      <c r="T533" s="46">
        <f t="shared" si="200"/>
        <v>0</v>
      </c>
      <c r="U533" s="31">
        <f t="shared" si="195"/>
        <v>659</v>
      </c>
      <c r="V533" s="31">
        <f>IF(T533=0,0,IF(U533=1,1,IF(COUNTIF($T$65:T532,T533)=0,1,0)))</f>
        <v>0</v>
      </c>
      <c r="W533" s="31">
        <f>IF(T533=0,0,SUM($V$65:V533))</f>
        <v>0</v>
      </c>
      <c r="X533" s="31" t="str">
        <f t="shared" si="201"/>
        <v>-</v>
      </c>
      <c r="Y533" s="43"/>
      <c r="Z533" s="29">
        <v>457</v>
      </c>
      <c r="AA533" s="31" t="str">
        <f t="shared" si="196"/>
        <v/>
      </c>
      <c r="AB533" s="31" t="str">
        <f t="shared" si="197"/>
        <v/>
      </c>
      <c r="AC533" s="31" t="str">
        <f t="shared" si="198"/>
        <v/>
      </c>
      <c r="AD533" s="30">
        <f t="shared" si="199"/>
        <v>0</v>
      </c>
      <c r="AR533" s="1">
        <f>IF($C533='Lookup tables'!$G$13,'Lookup tables'!$I$13,IF($C533='Lookup tables'!$G$14,'Lookup tables'!$I$14,$C533))</f>
        <v>0</v>
      </c>
    </row>
    <row r="534" spans="1:44" x14ac:dyDescent="0.25">
      <c r="A534" s="3"/>
      <c r="B534" s="4"/>
      <c r="C534" s="77"/>
      <c r="D534" s="5">
        <f>IF(ISNUMBER(VLOOKUP(AR534,'Lookup tables'!$I$2:$J$15,2,FALSE)),VLOOKUP(AR534,'Lookup tables'!$I$2:$J$15,2,FALSE),0)</f>
        <v>0</v>
      </c>
      <c r="E534" s="4"/>
      <c r="F534" s="7">
        <f t="shared" si="188"/>
        <v>0</v>
      </c>
      <c r="G534" s="87" t="str">
        <f t="shared" si="185"/>
        <v/>
      </c>
      <c r="H534" s="2"/>
      <c r="I534" s="2"/>
      <c r="J534" s="2"/>
      <c r="K534" s="2"/>
      <c r="M534" s="36">
        <f t="shared" si="189"/>
        <v>0</v>
      </c>
      <c r="N534" s="36">
        <f t="shared" si="190"/>
        <v>0</v>
      </c>
      <c r="O534" s="36">
        <f t="shared" si="191"/>
        <v>0</v>
      </c>
      <c r="P534" s="36">
        <f t="shared" si="192"/>
        <v>0</v>
      </c>
      <c r="Q534" s="36">
        <f t="shared" si="193"/>
        <v>0</v>
      </c>
      <c r="R534" s="45">
        <f t="shared" si="194"/>
        <v>0</v>
      </c>
      <c r="S534" s="83" t="str">
        <f t="shared" si="187"/>
        <v>BLANK</v>
      </c>
      <c r="T534" s="46">
        <f t="shared" si="200"/>
        <v>0</v>
      </c>
      <c r="U534" s="31">
        <f t="shared" si="195"/>
        <v>659</v>
      </c>
      <c r="V534" s="31">
        <f>IF(T534=0,0,IF(U534=1,1,IF(COUNTIF($T$65:T533,T534)=0,1,0)))</f>
        <v>0</v>
      </c>
      <c r="W534" s="31">
        <f>IF(T534=0,0,SUM($V$65:V534))</f>
        <v>0</v>
      </c>
      <c r="X534" s="31" t="str">
        <f t="shared" si="201"/>
        <v>-</v>
      </c>
      <c r="Y534" s="43"/>
      <c r="Z534" s="29">
        <v>458</v>
      </c>
      <c r="AA534" s="31" t="str">
        <f t="shared" si="196"/>
        <v/>
      </c>
      <c r="AB534" s="31" t="str">
        <f t="shared" si="197"/>
        <v/>
      </c>
      <c r="AC534" s="31" t="str">
        <f t="shared" si="198"/>
        <v/>
      </c>
      <c r="AD534" s="30">
        <f t="shared" si="199"/>
        <v>0</v>
      </c>
      <c r="AR534" s="1">
        <f>IF($C534='Lookup tables'!$G$13,'Lookup tables'!$I$13,IF($C534='Lookup tables'!$G$14,'Lookup tables'!$I$14,$C534))</f>
        <v>0</v>
      </c>
    </row>
    <row r="535" spans="1:44" x14ac:dyDescent="0.25">
      <c r="A535" s="19"/>
      <c r="B535" s="2"/>
      <c r="C535" s="2"/>
      <c r="D535" s="2"/>
      <c r="E535" s="2"/>
      <c r="F535" s="2"/>
      <c r="G535" s="87"/>
      <c r="H535" s="2"/>
      <c r="I535" s="2"/>
      <c r="J535" s="2"/>
      <c r="K535" s="2"/>
      <c r="T535" s="46">
        <f t="shared" si="200"/>
        <v>0</v>
      </c>
      <c r="U535" s="31">
        <f t="shared" si="195"/>
        <v>659</v>
      </c>
      <c r="V535" s="31">
        <f>IF(T535=0,0,IF(U535=1,1,IF(COUNTIF($T$65:T534,T535)=0,1,0)))</f>
        <v>0</v>
      </c>
      <c r="W535" s="31">
        <f>IF(T535=0,0,SUM($V$65:V535))</f>
        <v>0</v>
      </c>
      <c r="X535" s="31" t="str">
        <f t="shared" si="201"/>
        <v>-</v>
      </c>
      <c r="Y535" s="43"/>
      <c r="Z535" s="29">
        <v>459</v>
      </c>
      <c r="AA535" s="31" t="str">
        <f t="shared" si="196"/>
        <v/>
      </c>
      <c r="AB535" s="31" t="str">
        <f t="shared" si="197"/>
        <v/>
      </c>
      <c r="AC535" s="31" t="str">
        <f t="shared" si="198"/>
        <v/>
      </c>
      <c r="AD535" s="30">
        <f t="shared" si="199"/>
        <v>0</v>
      </c>
    </row>
    <row r="536" spans="1:44" ht="15.75" thickBot="1" x14ac:dyDescent="0.3">
      <c r="A536" s="25"/>
      <c r="B536" s="26"/>
      <c r="C536" s="26"/>
      <c r="D536" s="26"/>
      <c r="E536" s="26"/>
      <c r="F536" s="26"/>
      <c r="G536" s="89"/>
      <c r="H536" s="2"/>
      <c r="I536" s="2"/>
      <c r="J536" s="2"/>
      <c r="K536" s="2"/>
      <c r="T536" s="46">
        <f t="shared" si="200"/>
        <v>0</v>
      </c>
      <c r="U536" s="31">
        <f t="shared" si="195"/>
        <v>659</v>
      </c>
      <c r="V536" s="31">
        <f>IF(T536=0,0,IF(U536=1,1,IF(COUNTIF($T$65:T535,T536)=0,1,0)))</f>
        <v>0</v>
      </c>
      <c r="W536" s="31">
        <f>IF(T536=0,0,SUM($V$65:V536))</f>
        <v>0</v>
      </c>
      <c r="X536" s="31" t="str">
        <f t="shared" si="201"/>
        <v>-</v>
      </c>
      <c r="Y536" s="43"/>
      <c r="Z536" s="29">
        <v>460</v>
      </c>
      <c r="AA536" s="31" t="str">
        <f t="shared" si="196"/>
        <v/>
      </c>
      <c r="AB536" s="31" t="str">
        <f t="shared" si="197"/>
        <v/>
      </c>
      <c r="AC536" s="31" t="str">
        <f t="shared" si="198"/>
        <v/>
      </c>
      <c r="AD536" s="30">
        <f t="shared" si="199"/>
        <v>0</v>
      </c>
    </row>
    <row r="537" spans="1:44" ht="15.75" thickBot="1" x14ac:dyDescent="0.3">
      <c r="T537" s="46">
        <f t="shared" si="200"/>
        <v>0</v>
      </c>
      <c r="U537" s="31">
        <f t="shared" si="195"/>
        <v>659</v>
      </c>
      <c r="V537" s="31">
        <f>IF(T537=0,0,IF(U537=1,1,IF(COUNTIF($T$65:T536,T537)=0,1,0)))</f>
        <v>0</v>
      </c>
      <c r="W537" s="31">
        <f>IF(T537=0,0,SUM($V$65:V537))</f>
        <v>0</v>
      </c>
      <c r="X537" s="31" t="str">
        <f t="shared" si="201"/>
        <v>-</v>
      </c>
      <c r="Y537" s="43"/>
      <c r="Z537" s="29">
        <v>461</v>
      </c>
      <c r="AA537" s="31" t="str">
        <f t="shared" si="196"/>
        <v/>
      </c>
      <c r="AB537" s="31" t="str">
        <f t="shared" si="197"/>
        <v/>
      </c>
      <c r="AC537" s="31" t="str">
        <f t="shared" si="198"/>
        <v/>
      </c>
      <c r="AD537" s="30">
        <f t="shared" si="199"/>
        <v>0</v>
      </c>
    </row>
    <row r="538" spans="1:44" ht="18.75" x14ac:dyDescent="0.3">
      <c r="A538" s="13" t="s">
        <v>56</v>
      </c>
      <c r="B538" s="14"/>
      <c r="C538" s="14"/>
      <c r="D538" s="15"/>
      <c r="E538" s="15"/>
      <c r="F538" s="15"/>
      <c r="G538" s="86"/>
      <c r="H538" s="2"/>
      <c r="I538" s="2"/>
      <c r="J538" s="2"/>
      <c r="K538" s="2"/>
      <c r="T538" s="46">
        <f t="shared" si="200"/>
        <v>0</v>
      </c>
      <c r="U538" s="31">
        <f t="shared" si="195"/>
        <v>659</v>
      </c>
      <c r="V538" s="31">
        <f>IF(T538=0,0,IF(U538=1,1,IF(COUNTIF($T$65:T537,T538)=0,1,0)))</f>
        <v>0</v>
      </c>
      <c r="W538" s="31">
        <f>IF(T538=0,0,SUM($V$65:V538))</f>
        <v>0</v>
      </c>
      <c r="X538" s="31" t="str">
        <f t="shared" si="201"/>
        <v>-</v>
      </c>
      <c r="Y538" s="43"/>
      <c r="Z538" s="29">
        <v>462</v>
      </c>
      <c r="AA538" s="31" t="str">
        <f t="shared" si="196"/>
        <v/>
      </c>
      <c r="AB538" s="31" t="str">
        <f t="shared" si="197"/>
        <v/>
      </c>
      <c r="AC538" s="31" t="str">
        <f t="shared" si="198"/>
        <v/>
      </c>
      <c r="AD538" s="30">
        <f t="shared" si="199"/>
        <v>0</v>
      </c>
    </row>
    <row r="539" spans="1:44" ht="18.75" x14ac:dyDescent="0.3">
      <c r="A539" s="16" t="s">
        <v>12</v>
      </c>
      <c r="B539" s="12"/>
      <c r="C539" s="12"/>
      <c r="D539" s="2"/>
      <c r="E539" s="2"/>
      <c r="F539" s="2"/>
      <c r="G539" s="87"/>
      <c r="H539" s="2"/>
      <c r="I539" s="2"/>
      <c r="J539" s="2"/>
      <c r="K539" s="2"/>
      <c r="T539" s="46">
        <f t="shared" si="200"/>
        <v>0</v>
      </c>
      <c r="U539" s="31">
        <f t="shared" si="195"/>
        <v>659</v>
      </c>
      <c r="V539" s="31">
        <f>IF(T539=0,0,IF(U539=1,1,IF(COUNTIF($T$65:T538,T539)=0,1,0)))</f>
        <v>0</v>
      </c>
      <c r="W539" s="31">
        <f>IF(T539=0,0,SUM($V$65:V539))</f>
        <v>0</v>
      </c>
      <c r="X539" s="31" t="str">
        <f t="shared" si="201"/>
        <v>-</v>
      </c>
      <c r="Y539" s="43"/>
      <c r="Z539" s="29">
        <v>463</v>
      </c>
      <c r="AA539" s="31" t="str">
        <f t="shared" si="196"/>
        <v/>
      </c>
      <c r="AB539" s="31" t="str">
        <f t="shared" si="197"/>
        <v/>
      </c>
      <c r="AC539" s="31" t="str">
        <f t="shared" si="198"/>
        <v/>
      </c>
      <c r="AD539" s="30">
        <f t="shared" si="199"/>
        <v>0</v>
      </c>
    </row>
    <row r="540" spans="1:44" x14ac:dyDescent="0.25">
      <c r="A540" s="17" t="s">
        <v>13</v>
      </c>
      <c r="B540" s="132"/>
      <c r="C540" s="133"/>
      <c r="D540" s="2"/>
      <c r="E540" s="2"/>
      <c r="F540" s="2"/>
      <c r="G540" s="87"/>
      <c r="H540" s="2"/>
      <c r="I540" s="2"/>
      <c r="J540" s="2"/>
      <c r="K540" s="2"/>
      <c r="T540" s="46">
        <f t="shared" si="200"/>
        <v>0</v>
      </c>
      <c r="U540" s="31">
        <f t="shared" si="195"/>
        <v>659</v>
      </c>
      <c r="V540" s="31">
        <f>IF(T540=0,0,IF(U540=1,1,IF(COUNTIF($T$65:T539,T540)=0,1,0)))</f>
        <v>0</v>
      </c>
      <c r="W540" s="31">
        <f>IF(T540=0,0,SUM($V$65:V540))</f>
        <v>0</v>
      </c>
      <c r="X540" s="31" t="str">
        <f t="shared" si="201"/>
        <v>-</v>
      </c>
      <c r="Y540" s="43"/>
      <c r="Z540" s="29">
        <v>464</v>
      </c>
      <c r="AA540" s="31" t="str">
        <f t="shared" si="196"/>
        <v/>
      </c>
      <c r="AB540" s="31" t="str">
        <f t="shared" si="197"/>
        <v/>
      </c>
      <c r="AC540" s="31" t="str">
        <f t="shared" si="198"/>
        <v/>
      </c>
      <c r="AD540" s="30">
        <f t="shared" si="199"/>
        <v>0</v>
      </c>
    </row>
    <row r="541" spans="1:44" x14ac:dyDescent="0.25">
      <c r="A541" s="17" t="s">
        <v>14</v>
      </c>
      <c r="B541" s="132"/>
      <c r="C541" s="133"/>
      <c r="D541" s="2"/>
      <c r="E541" s="2"/>
      <c r="F541" s="2"/>
      <c r="G541" s="87"/>
      <c r="H541" s="2"/>
      <c r="I541" s="2"/>
      <c r="J541" s="2"/>
      <c r="K541" s="2"/>
      <c r="T541" s="46">
        <f t="shared" si="200"/>
        <v>0</v>
      </c>
      <c r="U541" s="31">
        <f t="shared" si="195"/>
        <v>659</v>
      </c>
      <c r="V541" s="31">
        <f>IF(T541=0,0,IF(U541=1,1,IF(COUNTIF($T$65:T540,T541)=0,1,0)))</f>
        <v>0</v>
      </c>
      <c r="W541" s="31">
        <f>IF(T541=0,0,SUM($V$65:V541))</f>
        <v>0</v>
      </c>
      <c r="X541" s="31" t="str">
        <f t="shared" si="201"/>
        <v>-</v>
      </c>
      <c r="Y541" s="43"/>
      <c r="Z541" s="29">
        <v>465</v>
      </c>
      <c r="AA541" s="31" t="str">
        <f t="shared" si="196"/>
        <v/>
      </c>
      <c r="AB541" s="31" t="str">
        <f t="shared" si="197"/>
        <v/>
      </c>
      <c r="AC541" s="31" t="str">
        <f t="shared" si="198"/>
        <v/>
      </c>
      <c r="AD541" s="30">
        <f t="shared" si="199"/>
        <v>0</v>
      </c>
    </row>
    <row r="542" spans="1:44" ht="30" x14ac:dyDescent="0.25">
      <c r="A542" s="18" t="s">
        <v>15</v>
      </c>
      <c r="B542" s="132"/>
      <c r="C542" s="133"/>
      <c r="D542" s="2"/>
      <c r="E542" s="2"/>
      <c r="F542" s="2"/>
      <c r="G542" s="87"/>
      <c r="H542" s="2"/>
      <c r="I542" s="2"/>
      <c r="J542" s="2"/>
      <c r="K542" s="2"/>
      <c r="T542" s="46">
        <f t="shared" si="200"/>
        <v>0</v>
      </c>
      <c r="U542" s="31">
        <f t="shared" si="195"/>
        <v>659</v>
      </c>
      <c r="V542" s="31">
        <f>IF(T542=0,0,IF(U542=1,1,IF(COUNTIF($T$65:T541,T542)=0,1,0)))</f>
        <v>0</v>
      </c>
      <c r="W542" s="31">
        <f>IF(T542=0,0,SUM($V$65:V542))</f>
        <v>0</v>
      </c>
      <c r="X542" s="31" t="str">
        <f t="shared" si="201"/>
        <v>-</v>
      </c>
      <c r="Y542" s="43"/>
      <c r="Z542" s="29">
        <v>466</v>
      </c>
      <c r="AA542" s="31" t="str">
        <f t="shared" si="196"/>
        <v/>
      </c>
      <c r="AB542" s="31" t="str">
        <f t="shared" si="197"/>
        <v/>
      </c>
      <c r="AC542" s="31" t="str">
        <f t="shared" si="198"/>
        <v/>
      </c>
      <c r="AD542" s="30">
        <f t="shared" si="199"/>
        <v>0</v>
      </c>
    </row>
    <row r="543" spans="1:44" x14ac:dyDescent="0.25">
      <c r="A543" s="19"/>
      <c r="B543" s="2"/>
      <c r="C543" s="2"/>
      <c r="D543" s="2"/>
      <c r="E543" s="2"/>
      <c r="F543" s="2"/>
      <c r="G543" s="87"/>
      <c r="H543" s="2"/>
      <c r="I543" s="2"/>
      <c r="J543" s="2"/>
      <c r="K543" s="2"/>
      <c r="T543" s="46">
        <f t="shared" si="200"/>
        <v>0</v>
      </c>
      <c r="U543" s="31">
        <f t="shared" si="195"/>
        <v>659</v>
      </c>
      <c r="V543" s="31">
        <f>IF(T543=0,0,IF(U543=1,1,IF(COUNTIF($T$65:T542,T543)=0,1,0)))</f>
        <v>0</v>
      </c>
      <c r="W543" s="31">
        <f>IF(T543=0,0,SUM($V$65:V543))</f>
        <v>0</v>
      </c>
      <c r="X543" s="31" t="str">
        <f t="shared" si="201"/>
        <v>-</v>
      </c>
      <c r="Y543" s="43"/>
      <c r="Z543" s="29">
        <v>467</v>
      </c>
      <c r="AA543" s="31" t="str">
        <f t="shared" si="196"/>
        <v/>
      </c>
      <c r="AB543" s="31" t="str">
        <f t="shared" si="197"/>
        <v/>
      </c>
      <c r="AC543" s="31" t="str">
        <f t="shared" si="198"/>
        <v/>
      </c>
      <c r="AD543" s="30">
        <f t="shared" si="199"/>
        <v>0</v>
      </c>
    </row>
    <row r="544" spans="1:44" x14ac:dyDescent="0.25">
      <c r="A544" s="19"/>
      <c r="B544" s="2"/>
      <c r="C544" s="2"/>
      <c r="D544" s="2"/>
      <c r="E544" s="2"/>
      <c r="F544" s="2"/>
      <c r="G544" s="87"/>
      <c r="H544" s="2"/>
      <c r="I544" s="2"/>
      <c r="J544" s="2"/>
      <c r="K544" s="2"/>
      <c r="T544" s="46">
        <f t="shared" si="200"/>
        <v>0</v>
      </c>
      <c r="U544" s="31">
        <f t="shared" si="195"/>
        <v>659</v>
      </c>
      <c r="V544" s="31">
        <f>IF(T544=0,0,IF(U544=1,1,IF(COUNTIF($T$65:T543,T544)=0,1,0)))</f>
        <v>0</v>
      </c>
      <c r="W544" s="31">
        <f>IF(T544=0,0,SUM($V$65:V544))</f>
        <v>0</v>
      </c>
      <c r="X544" s="31" t="str">
        <f t="shared" si="201"/>
        <v>-</v>
      </c>
      <c r="Y544" s="43"/>
      <c r="Z544" s="29">
        <v>468</v>
      </c>
      <c r="AA544" s="31" t="str">
        <f t="shared" si="196"/>
        <v/>
      </c>
      <c r="AB544" s="31" t="str">
        <f t="shared" si="197"/>
        <v/>
      </c>
      <c r="AC544" s="31" t="str">
        <f t="shared" si="198"/>
        <v/>
      </c>
      <c r="AD544" s="30">
        <f t="shared" si="199"/>
        <v>0</v>
      </c>
    </row>
    <row r="545" spans="1:30" ht="18.75" customHeight="1" x14ac:dyDescent="0.3">
      <c r="A545" s="134" t="s">
        <v>16</v>
      </c>
      <c r="B545" s="135"/>
      <c r="C545" s="135"/>
      <c r="D545" s="2"/>
      <c r="E545" s="2"/>
      <c r="F545" s="2"/>
      <c r="G545" s="87"/>
      <c r="H545" s="2"/>
      <c r="I545" s="2"/>
      <c r="J545" s="2"/>
      <c r="K545" s="2"/>
      <c r="T545" s="46">
        <f t="shared" si="200"/>
        <v>0</v>
      </c>
      <c r="U545" s="31">
        <f t="shared" si="195"/>
        <v>659</v>
      </c>
      <c r="V545" s="31">
        <f>IF(T545=0,0,IF(U545=1,1,IF(COUNTIF($T$65:T544,T545)=0,1,0)))</f>
        <v>0</v>
      </c>
      <c r="W545" s="31">
        <f>IF(T545=0,0,SUM($V$65:V545))</f>
        <v>0</v>
      </c>
      <c r="X545" s="31" t="str">
        <f t="shared" si="201"/>
        <v>-</v>
      </c>
      <c r="Y545" s="43"/>
      <c r="Z545" s="29">
        <v>469</v>
      </c>
      <c r="AA545" s="31" t="str">
        <f t="shared" si="196"/>
        <v/>
      </c>
      <c r="AB545" s="31" t="str">
        <f t="shared" si="197"/>
        <v/>
      </c>
      <c r="AC545" s="31" t="str">
        <f t="shared" si="198"/>
        <v/>
      </c>
      <c r="AD545" s="30">
        <f t="shared" si="199"/>
        <v>0</v>
      </c>
    </row>
    <row r="546" spans="1:30" ht="18.75" x14ac:dyDescent="0.3">
      <c r="A546" s="142" t="s">
        <v>17</v>
      </c>
      <c r="B546" s="143"/>
      <c r="C546" s="99"/>
      <c r="D546" s="2"/>
      <c r="E546" s="2"/>
      <c r="F546" s="2"/>
      <c r="G546" s="87"/>
      <c r="H546" s="2"/>
      <c r="I546" s="2"/>
      <c r="J546" s="2"/>
      <c r="K546" s="2"/>
      <c r="T546" s="46">
        <f t="shared" si="200"/>
        <v>0</v>
      </c>
      <c r="U546" s="31">
        <f t="shared" si="195"/>
        <v>659</v>
      </c>
      <c r="V546" s="31">
        <f>IF(T546=0,0,IF(U546=1,1,IF(COUNTIF($T$65:T545,T546)=0,1,0)))</f>
        <v>0</v>
      </c>
      <c r="W546" s="31">
        <f>IF(T546=0,0,SUM($V$65:V546))</f>
        <v>0</v>
      </c>
      <c r="X546" s="31" t="str">
        <f t="shared" si="201"/>
        <v>-</v>
      </c>
      <c r="Y546" s="43"/>
      <c r="Z546" s="29">
        <v>470</v>
      </c>
      <c r="AA546" s="31" t="str">
        <f t="shared" si="196"/>
        <v/>
      </c>
      <c r="AB546" s="31" t="str">
        <f t="shared" si="197"/>
        <v/>
      </c>
      <c r="AC546" s="31" t="str">
        <f t="shared" si="198"/>
        <v/>
      </c>
      <c r="AD546" s="30">
        <f t="shared" si="199"/>
        <v>0</v>
      </c>
    </row>
    <row r="547" spans="1:30" ht="33" x14ac:dyDescent="0.25">
      <c r="A547" s="17" t="s">
        <v>18</v>
      </c>
      <c r="B547" s="10" t="s">
        <v>19</v>
      </c>
      <c r="C547" s="2"/>
      <c r="D547" s="2"/>
      <c r="E547" s="2"/>
      <c r="F547" s="2"/>
      <c r="G547" s="87"/>
      <c r="H547" s="2"/>
      <c r="I547" s="2"/>
      <c r="J547" s="2"/>
      <c r="K547" s="2"/>
      <c r="T547" s="46">
        <f t="shared" si="200"/>
        <v>0</v>
      </c>
      <c r="U547" s="31">
        <f t="shared" si="195"/>
        <v>659</v>
      </c>
      <c r="V547" s="31">
        <f>IF(T547=0,0,IF(U547=1,1,IF(COUNTIF($T$65:T546,T547)=0,1,0)))</f>
        <v>0</v>
      </c>
      <c r="W547" s="31">
        <f>IF(T547=0,0,SUM($V$65:V547))</f>
        <v>0</v>
      </c>
      <c r="X547" s="31" t="str">
        <f t="shared" si="201"/>
        <v>-</v>
      </c>
      <c r="Y547" s="43"/>
      <c r="Z547" s="29">
        <v>471</v>
      </c>
      <c r="AA547" s="31" t="str">
        <f t="shared" si="196"/>
        <v/>
      </c>
      <c r="AB547" s="31" t="str">
        <f t="shared" si="197"/>
        <v/>
      </c>
      <c r="AC547" s="31" t="str">
        <f t="shared" si="198"/>
        <v/>
      </c>
      <c r="AD547" s="30">
        <f t="shared" si="199"/>
        <v>0</v>
      </c>
    </row>
    <row r="548" spans="1:30" ht="15.75" x14ac:dyDescent="0.25">
      <c r="A548" s="20" t="s">
        <v>20</v>
      </c>
      <c r="B548" s="28" cm="1">
        <f t="array" ref="B548">SUM(IF($C$566:$C$609=A548,$F$566:$F$609))</f>
        <v>0</v>
      </c>
      <c r="C548" s="21"/>
      <c r="D548" s="2"/>
      <c r="E548" s="21"/>
      <c r="F548" s="2"/>
      <c r="G548" s="87"/>
      <c r="H548" s="2"/>
      <c r="I548" s="2"/>
      <c r="J548" s="2"/>
      <c r="K548" s="2"/>
      <c r="T548" s="46">
        <f t="shared" si="200"/>
        <v>0</v>
      </c>
      <c r="U548" s="31">
        <f t="shared" si="195"/>
        <v>659</v>
      </c>
      <c r="V548" s="31">
        <f>IF(T548=0,0,IF(U548=1,1,IF(COUNTIF($T$65:T547,T548)=0,1,0)))</f>
        <v>0</v>
      </c>
      <c r="W548" s="31">
        <f>IF(T548=0,0,SUM($V$65:V548))</f>
        <v>0</v>
      </c>
      <c r="X548" s="31" t="str">
        <f t="shared" si="201"/>
        <v>-</v>
      </c>
      <c r="Y548" s="43"/>
      <c r="Z548" s="29">
        <v>472</v>
      </c>
      <c r="AA548" s="31" t="str">
        <f t="shared" si="196"/>
        <v/>
      </c>
      <c r="AB548" s="31" t="str">
        <f t="shared" si="197"/>
        <v/>
      </c>
      <c r="AC548" s="31" t="str">
        <f t="shared" si="198"/>
        <v/>
      </c>
      <c r="AD548" s="30">
        <f t="shared" si="199"/>
        <v>0</v>
      </c>
    </row>
    <row r="549" spans="1:30" ht="31.5" x14ac:dyDescent="0.25">
      <c r="A549" s="22" t="s">
        <v>60</v>
      </c>
      <c r="B549" s="28" cm="1">
        <f t="array" ref="B549">SUM(IF($C$566:$C$609=A549,$F$566:$F$609))</f>
        <v>0</v>
      </c>
      <c r="C549" s="2"/>
      <c r="D549" s="2"/>
      <c r="E549" s="2"/>
      <c r="F549" s="2"/>
      <c r="G549" s="87"/>
      <c r="H549" s="2"/>
      <c r="I549" s="2"/>
      <c r="J549" s="2"/>
      <c r="K549" s="2"/>
      <c r="T549" s="46">
        <f t="shared" si="200"/>
        <v>0</v>
      </c>
      <c r="U549" s="31">
        <f t="shared" ref="U549:U555" si="202">COUNTIF($T$65:$T$759,T549)</f>
        <v>659</v>
      </c>
      <c r="V549" s="31">
        <f>IF(T549=0,0,IF(U549=1,1,IF(COUNTIF($T$65:T548,T549)=0,1,0)))</f>
        <v>0</v>
      </c>
      <c r="W549" s="31">
        <f>IF(T549=0,0,SUM($V$65:V549))</f>
        <v>0</v>
      </c>
      <c r="X549" s="31" t="str">
        <f t="shared" si="201"/>
        <v>-</v>
      </c>
      <c r="Y549" s="43"/>
      <c r="Z549" s="29">
        <v>473</v>
      </c>
      <c r="AA549" s="31" t="str">
        <f t="shared" ref="AA549:AA555" si="203">IF(ISNA(VLOOKUP(Z549,$W$65:$X$759,2,0)),"",VLOOKUP(Z549,$W$65:$X$759,2,0))</f>
        <v/>
      </c>
      <c r="AB549" s="31" t="str">
        <f t="shared" ref="AB549:AB555" si="204">IF(ISNA(INDEX($N$65:$N$759,MATCH(AA549,$M$65:$M$759,0))),"",INDEX($N$65:$N$759,MATCH(AA549,$M$65:$M$759,0)))</f>
        <v/>
      </c>
      <c r="AC549" s="31" t="str">
        <f t="shared" ref="AC549:AC555" si="205">IF(ISNA(INDEX($O$65:$O$759,MATCH(AA549,$M$65:$M$759,0))),"",INDEX($O$65:$O$759,MATCH(AA549,$M$65:$M$759,0)))</f>
        <v/>
      </c>
      <c r="AD549" s="30">
        <f t="shared" ref="AD549:AD555" si="206">SUMIF($M$65:$M$759,AA549,$R$65:$R$759)</f>
        <v>0</v>
      </c>
    </row>
    <row r="550" spans="1:30" ht="31.5" x14ac:dyDescent="0.25">
      <c r="A550" s="22" t="s">
        <v>21</v>
      </c>
      <c r="B550" s="28" cm="1">
        <f t="array" ref="B550">SUM(IF($C$566:$C$609=A550,$F$566:$F$609))</f>
        <v>0</v>
      </c>
      <c r="C550" s="2"/>
      <c r="D550" s="2"/>
      <c r="E550" s="2"/>
      <c r="F550" s="2"/>
      <c r="G550" s="87"/>
      <c r="H550" s="2"/>
      <c r="I550" s="2"/>
      <c r="J550" s="2"/>
      <c r="K550" s="2"/>
      <c r="T550" s="46">
        <f t="shared" si="200"/>
        <v>0</v>
      </c>
      <c r="U550" s="31">
        <f t="shared" si="202"/>
        <v>659</v>
      </c>
      <c r="V550" s="31">
        <f>IF(T550=0,0,IF(U550=1,1,IF(COUNTIF($T$65:T549,T550)=0,1,0)))</f>
        <v>0</v>
      </c>
      <c r="W550" s="31">
        <f>IF(T550=0,0,SUM($V$65:V550))</f>
        <v>0</v>
      </c>
      <c r="X550" s="31" t="str">
        <f t="shared" si="201"/>
        <v>-</v>
      </c>
      <c r="Y550" s="43"/>
      <c r="Z550" s="29">
        <v>474</v>
      </c>
      <c r="AA550" s="31" t="str">
        <f t="shared" si="203"/>
        <v/>
      </c>
      <c r="AB550" s="31" t="str">
        <f t="shared" si="204"/>
        <v/>
      </c>
      <c r="AC550" s="31" t="str">
        <f t="shared" si="205"/>
        <v/>
      </c>
      <c r="AD550" s="30">
        <f t="shared" si="206"/>
        <v>0</v>
      </c>
    </row>
    <row r="551" spans="1:30" ht="31.5" x14ac:dyDescent="0.25">
      <c r="A551" s="22" t="s">
        <v>135</v>
      </c>
      <c r="B551" s="28" cm="1">
        <f t="array" ref="B551">SUM(IF($C$566:$C$609=A551,$F$566:$F$609))</f>
        <v>0</v>
      </c>
      <c r="C551" s="2"/>
      <c r="D551" s="2"/>
      <c r="E551" s="2"/>
      <c r="F551" s="2"/>
      <c r="G551" s="87"/>
      <c r="H551" s="2"/>
      <c r="I551" s="2"/>
      <c r="J551" s="2"/>
      <c r="K551" s="2"/>
      <c r="T551" s="46">
        <f t="shared" si="200"/>
        <v>0</v>
      </c>
      <c r="U551" s="31">
        <f t="shared" si="202"/>
        <v>659</v>
      </c>
      <c r="V551" s="31">
        <f>IF(T551=0,0,IF(U551=1,1,IF(COUNTIF($T$65:T550,T551)=0,1,0)))</f>
        <v>0</v>
      </c>
      <c r="W551" s="31">
        <f>IF(T551=0,0,SUM($V$65:V551))</f>
        <v>0</v>
      </c>
      <c r="X551" s="31" t="str">
        <f t="shared" si="201"/>
        <v>-</v>
      </c>
      <c r="Y551" s="43"/>
      <c r="Z551" s="29">
        <v>475</v>
      </c>
      <c r="AA551" s="31" t="str">
        <f t="shared" si="203"/>
        <v/>
      </c>
      <c r="AB551" s="31" t="str">
        <f t="shared" si="204"/>
        <v/>
      </c>
      <c r="AC551" s="31" t="str">
        <f t="shared" si="205"/>
        <v/>
      </c>
      <c r="AD551" s="30">
        <f t="shared" si="206"/>
        <v>0</v>
      </c>
    </row>
    <row r="552" spans="1:30" ht="31.5" x14ac:dyDescent="0.25">
      <c r="A552" s="22" t="s">
        <v>22</v>
      </c>
      <c r="B552" s="28" cm="1">
        <f t="array" ref="B552">SUM(IF($C$566:$C$609=A552,$F$566:$F$609))</f>
        <v>0</v>
      </c>
      <c r="C552" s="2"/>
      <c r="D552" s="2"/>
      <c r="E552" s="2"/>
      <c r="F552" s="2"/>
      <c r="G552" s="87"/>
      <c r="H552" s="2"/>
      <c r="I552" s="2"/>
      <c r="J552" s="2"/>
      <c r="K552" s="2"/>
      <c r="T552" s="46">
        <f t="shared" si="200"/>
        <v>0</v>
      </c>
      <c r="U552" s="31">
        <f t="shared" si="202"/>
        <v>659</v>
      </c>
      <c r="V552" s="31">
        <f>IF(T552=0,0,IF(U552=1,1,IF(COUNTIF($T$65:T551,T552)=0,1,0)))</f>
        <v>0</v>
      </c>
      <c r="W552" s="31">
        <f>IF(T552=0,0,SUM($V$65:V552))</f>
        <v>0</v>
      </c>
      <c r="X552" s="31" t="str">
        <f t="shared" si="201"/>
        <v>-</v>
      </c>
      <c r="Y552" s="43"/>
      <c r="Z552" s="29">
        <v>476</v>
      </c>
      <c r="AA552" s="31" t="str">
        <f t="shared" si="203"/>
        <v/>
      </c>
      <c r="AB552" s="31" t="str">
        <f t="shared" si="204"/>
        <v/>
      </c>
      <c r="AC552" s="31" t="str">
        <f t="shared" si="205"/>
        <v/>
      </c>
      <c r="AD552" s="30">
        <f t="shared" si="206"/>
        <v>0</v>
      </c>
    </row>
    <row r="553" spans="1:30" ht="31.5" x14ac:dyDescent="0.25">
      <c r="A553" s="22" t="s">
        <v>23</v>
      </c>
      <c r="B553" s="28" cm="1">
        <f t="array" ref="B553">SUM(IF($C$566:$C$609=A553,$F$566:$F$609))</f>
        <v>0</v>
      </c>
      <c r="C553" s="2"/>
      <c r="D553" s="2"/>
      <c r="E553" s="2"/>
      <c r="F553" s="2"/>
      <c r="G553" s="87"/>
      <c r="H553" s="2"/>
      <c r="I553" s="2"/>
      <c r="J553" s="2"/>
      <c r="K553" s="2"/>
      <c r="T553" s="46">
        <f t="shared" si="200"/>
        <v>0</v>
      </c>
      <c r="U553" s="31">
        <f t="shared" si="202"/>
        <v>659</v>
      </c>
      <c r="V553" s="31">
        <f>IF(T553=0,0,IF(U553=1,1,IF(COUNTIF($T$65:T552,T553)=0,1,0)))</f>
        <v>0</v>
      </c>
      <c r="W553" s="31">
        <f>IF(T553=0,0,SUM($V$65:V553))</f>
        <v>0</v>
      </c>
      <c r="X553" s="31" t="str">
        <f t="shared" si="201"/>
        <v>-</v>
      </c>
      <c r="Y553" s="43"/>
      <c r="Z553" s="29">
        <v>477</v>
      </c>
      <c r="AA553" s="31" t="str">
        <f t="shared" si="203"/>
        <v/>
      </c>
      <c r="AB553" s="31" t="str">
        <f t="shared" si="204"/>
        <v/>
      </c>
      <c r="AC553" s="31" t="str">
        <f t="shared" si="205"/>
        <v/>
      </c>
      <c r="AD553" s="30">
        <f t="shared" si="206"/>
        <v>0</v>
      </c>
    </row>
    <row r="554" spans="1:30" ht="15.75" x14ac:dyDescent="0.25">
      <c r="A554" s="22" t="s">
        <v>24</v>
      </c>
      <c r="B554" s="28" cm="1">
        <f t="array" ref="B554">SUM(IF($C$566:$C$609=A554,$F$566:$F$609))</f>
        <v>0</v>
      </c>
      <c r="C554" s="2"/>
      <c r="D554" s="2"/>
      <c r="E554" s="2"/>
      <c r="F554" s="2"/>
      <c r="G554" s="87"/>
      <c r="H554" s="2"/>
      <c r="I554" s="2"/>
      <c r="J554" s="2"/>
      <c r="K554" s="2"/>
      <c r="T554" s="46">
        <f t="shared" si="200"/>
        <v>0</v>
      </c>
      <c r="U554" s="31">
        <f t="shared" si="202"/>
        <v>659</v>
      </c>
      <c r="V554" s="31">
        <f>IF(T554=0,0,IF(U554=1,1,IF(COUNTIF($T$65:T553,T554)=0,1,0)))</f>
        <v>0</v>
      </c>
      <c r="W554" s="31">
        <f>IF(T554=0,0,SUM($V$65:V554))</f>
        <v>0</v>
      </c>
      <c r="X554" s="31" t="str">
        <f t="shared" si="201"/>
        <v>-</v>
      </c>
      <c r="Y554" s="43"/>
      <c r="Z554" s="29">
        <v>478</v>
      </c>
      <c r="AA554" s="31" t="str">
        <f t="shared" si="203"/>
        <v/>
      </c>
      <c r="AB554" s="31" t="str">
        <f t="shared" si="204"/>
        <v/>
      </c>
      <c r="AC554" s="31" t="str">
        <f t="shared" si="205"/>
        <v/>
      </c>
      <c r="AD554" s="30">
        <f t="shared" si="206"/>
        <v>0</v>
      </c>
    </row>
    <row r="555" spans="1:30" ht="47.25" x14ac:dyDescent="0.25">
      <c r="A555" s="22" t="s">
        <v>25</v>
      </c>
      <c r="B555" s="28" cm="1">
        <f t="array" ref="B555">SUM(IF($C$566:$C$609=A555,$F$566:$F$609))</f>
        <v>0</v>
      </c>
      <c r="C555" s="2"/>
      <c r="D555" s="2"/>
      <c r="E555" s="2"/>
      <c r="F555" s="2"/>
      <c r="G555" s="87"/>
      <c r="H555" s="2"/>
      <c r="I555" s="2"/>
      <c r="J555" s="2"/>
      <c r="K555" s="2"/>
      <c r="T555" s="46">
        <f t="shared" si="200"/>
        <v>0</v>
      </c>
      <c r="U555" s="31">
        <f t="shared" si="202"/>
        <v>659</v>
      </c>
      <c r="V555" s="31">
        <f>IF(T555=0,0,IF(U555=1,1,IF(COUNTIF($T$65:T554,T555)=0,1,0)))</f>
        <v>0</v>
      </c>
      <c r="W555" s="31">
        <f>IF(T555=0,0,SUM($V$65:V555))</f>
        <v>0</v>
      </c>
      <c r="X555" s="31" t="str">
        <f t="shared" si="201"/>
        <v>-</v>
      </c>
      <c r="Y555" s="43"/>
      <c r="Z555" s="29">
        <v>479</v>
      </c>
      <c r="AA555" s="31" t="str">
        <f t="shared" si="203"/>
        <v/>
      </c>
      <c r="AB555" s="31" t="str">
        <f t="shared" si="204"/>
        <v/>
      </c>
      <c r="AC555" s="31" t="str">
        <f t="shared" si="205"/>
        <v/>
      </c>
      <c r="AD555" s="30">
        <f t="shared" si="206"/>
        <v>0</v>
      </c>
    </row>
    <row r="556" spans="1:30" ht="15.75" x14ac:dyDescent="0.25">
      <c r="A556" s="22" t="s">
        <v>26</v>
      </c>
      <c r="B556" s="28" cm="1">
        <f t="array" ref="B556">SUM(IF($C$566:$C$609=A556,$F$566:$F$609))</f>
        <v>0</v>
      </c>
      <c r="C556" s="2"/>
      <c r="D556" s="2"/>
      <c r="E556" s="2"/>
      <c r="F556" s="2"/>
      <c r="G556" s="87"/>
      <c r="H556" s="2"/>
      <c r="I556" s="2"/>
      <c r="J556" s="2"/>
      <c r="K556" s="2"/>
      <c r="T556" s="46"/>
      <c r="U556" s="31"/>
      <c r="V556" s="31"/>
      <c r="W556" s="31"/>
      <c r="X556" s="31"/>
      <c r="Y556" s="43"/>
      <c r="Z556" s="29"/>
      <c r="AA556" s="31"/>
      <c r="AB556" s="31"/>
      <c r="AC556" s="31"/>
      <c r="AD556" s="30"/>
    </row>
    <row r="557" spans="1:30" ht="15.75" x14ac:dyDescent="0.25">
      <c r="A557" s="22" t="s">
        <v>27</v>
      </c>
      <c r="B557" s="28" cm="1">
        <f t="array" ref="B557">SUM(IF($C$566:$C$609=A557,$F$566:$F$609))</f>
        <v>0</v>
      </c>
      <c r="C557" s="2"/>
      <c r="D557" s="2"/>
      <c r="E557" s="2"/>
      <c r="F557" s="2"/>
      <c r="G557" s="87"/>
      <c r="H557" s="2"/>
      <c r="I557" s="2"/>
      <c r="J557" s="2"/>
      <c r="K557" s="2"/>
      <c r="T557" s="46"/>
      <c r="U557" s="31"/>
      <c r="V557" s="31"/>
      <c r="W557" s="31"/>
      <c r="X557" s="31"/>
      <c r="Y557" s="43"/>
      <c r="Z557" s="29"/>
      <c r="AA557" s="31"/>
      <c r="AB557" s="31"/>
      <c r="AC557" s="31"/>
      <c r="AD557" s="30"/>
    </row>
    <row r="558" spans="1:30" ht="173.25" x14ac:dyDescent="0.25">
      <c r="A558" s="22" t="s">
        <v>28</v>
      </c>
      <c r="B558" s="28" cm="1">
        <f t="array" ref="B558">SUM(IF($C$566:$C$609=A558,$F$566:$F$609))</f>
        <v>0</v>
      </c>
      <c r="C558" s="2"/>
      <c r="D558" s="2"/>
      <c r="E558" s="2"/>
      <c r="F558" s="2"/>
      <c r="G558" s="87"/>
      <c r="H558" s="2"/>
      <c r="I558" s="2"/>
      <c r="J558" s="2"/>
      <c r="K558" s="2"/>
      <c r="T558" s="46"/>
      <c r="U558" s="31"/>
      <c r="V558" s="31"/>
      <c r="W558" s="31"/>
      <c r="X558" s="31"/>
      <c r="Y558" s="43"/>
      <c r="Z558" s="29"/>
      <c r="AA558" s="31"/>
      <c r="AB558" s="31"/>
      <c r="AC558" s="31"/>
      <c r="AD558" s="30"/>
    </row>
    <row r="559" spans="1:30" ht="141.75" x14ac:dyDescent="0.25">
      <c r="A559" s="22" t="s">
        <v>202</v>
      </c>
      <c r="B559" s="28" cm="1">
        <f t="array" ref="B559">SUM(IF($C$566:$C$609=A559,$F$566:$F$609))</f>
        <v>0</v>
      </c>
      <c r="C559" s="2"/>
      <c r="D559" s="2"/>
      <c r="E559" s="2"/>
      <c r="F559" s="2"/>
      <c r="G559" s="87"/>
      <c r="H559" s="2"/>
      <c r="I559" s="2"/>
      <c r="J559" s="2"/>
      <c r="K559" s="2"/>
      <c r="T559" s="46"/>
      <c r="U559" s="31"/>
      <c r="V559" s="31"/>
      <c r="W559" s="31"/>
      <c r="X559" s="31"/>
      <c r="Y559" s="43"/>
      <c r="Z559" s="29"/>
      <c r="AA559" s="31"/>
      <c r="AB559" s="31"/>
      <c r="AC559" s="31"/>
      <c r="AD559" s="30"/>
    </row>
    <row r="560" spans="1:30" ht="15.75" x14ac:dyDescent="0.25">
      <c r="A560" s="22" t="s">
        <v>30</v>
      </c>
      <c r="B560" s="28" cm="1">
        <f t="array" ref="B560">SUM(IF($C$566:$C$609=A560,$F$566:$F$609))</f>
        <v>0</v>
      </c>
      <c r="C560" s="2"/>
      <c r="D560" s="2"/>
      <c r="E560" s="2"/>
      <c r="F560" s="2"/>
      <c r="G560" s="87"/>
      <c r="H560" s="2"/>
      <c r="I560" s="2"/>
      <c r="J560" s="2"/>
      <c r="K560" s="2"/>
      <c r="T560" s="46">
        <f t="shared" si="200"/>
        <v>0</v>
      </c>
      <c r="U560" s="31">
        <f t="shared" ref="U560:U591" si="207">COUNTIF($T$65:$T$759,T560)</f>
        <v>659</v>
      </c>
      <c r="V560" s="31">
        <f>IF(T560=0,0,IF(U560=1,1,IF(COUNTIF($T$65:T555,T560)=0,1,0)))</f>
        <v>0</v>
      </c>
      <c r="W560" s="31">
        <f>IF(T560=0,0,SUM($V$65:V560))</f>
        <v>0</v>
      </c>
      <c r="X560" s="31" t="str">
        <f t="shared" si="201"/>
        <v>-</v>
      </c>
      <c r="Y560" s="43"/>
      <c r="Z560" s="29">
        <v>480</v>
      </c>
      <c r="AA560" s="31" t="str">
        <f t="shared" ref="AA560:AA591" si="208">IF(ISNA(VLOOKUP(Z560,$W$65:$X$759,2,0)),"",VLOOKUP(Z560,$W$65:$X$759,2,0))</f>
        <v/>
      </c>
      <c r="AB560" s="31" t="str">
        <f t="shared" ref="AB560:AB591" si="209">IF(ISNA(INDEX($N$65:$N$759,MATCH(AA560,$M$65:$M$759,0))),"",INDEX($N$65:$N$759,MATCH(AA560,$M$65:$M$759,0)))</f>
        <v/>
      </c>
      <c r="AC560" s="31" t="str">
        <f t="shared" ref="AC560:AC591" si="210">IF(ISNA(INDEX($O$65:$O$759,MATCH(AA560,$M$65:$M$759,0))),"",INDEX($O$65:$O$759,MATCH(AA560,$M$65:$M$759,0)))</f>
        <v/>
      </c>
      <c r="AD560" s="30">
        <f t="shared" ref="AD560:AD591" si="211">SUMIF($M$65:$M$759,AA560,$R$65:$R$759)</f>
        <v>0</v>
      </c>
    </row>
    <row r="561" spans="1:30" ht="15.75" x14ac:dyDescent="0.25">
      <c r="A561" s="22" t="s">
        <v>31</v>
      </c>
      <c r="B561" s="28" cm="1">
        <f t="array" ref="B561">SUM(IF($C$566:$C$609=A561,$F$566:$F$609))</f>
        <v>0</v>
      </c>
      <c r="C561" s="2"/>
      <c r="D561" s="2"/>
      <c r="E561" s="2"/>
      <c r="F561" s="2"/>
      <c r="G561" s="87"/>
      <c r="H561" s="2"/>
      <c r="I561" s="2"/>
      <c r="J561" s="2"/>
      <c r="K561" s="2"/>
      <c r="T561" s="46">
        <f t="shared" si="200"/>
        <v>0</v>
      </c>
      <c r="U561" s="31">
        <f t="shared" si="207"/>
        <v>659</v>
      </c>
      <c r="V561" s="31">
        <f>IF(T561=0,0,IF(U561=1,1,IF(COUNTIF($T$65:T560,T561)=0,1,0)))</f>
        <v>0</v>
      </c>
      <c r="W561" s="31">
        <f>IF(T561=0,0,SUM($V$65:V561))</f>
        <v>0</v>
      </c>
      <c r="X561" s="31" t="str">
        <f t="shared" si="201"/>
        <v>-</v>
      </c>
      <c r="Y561" s="43"/>
      <c r="Z561" s="29">
        <v>481</v>
      </c>
      <c r="AA561" s="31" t="str">
        <f t="shared" si="208"/>
        <v/>
      </c>
      <c r="AB561" s="31" t="str">
        <f t="shared" si="209"/>
        <v/>
      </c>
      <c r="AC561" s="31" t="str">
        <f t="shared" si="210"/>
        <v/>
      </c>
      <c r="AD561" s="30">
        <f t="shared" si="211"/>
        <v>0</v>
      </c>
    </row>
    <row r="562" spans="1:30" ht="15.75" x14ac:dyDescent="0.25">
      <c r="A562" s="19"/>
      <c r="B562" s="2"/>
      <c r="C562" s="23"/>
      <c r="D562" s="2"/>
      <c r="E562" s="2"/>
      <c r="F562" s="2"/>
      <c r="G562" s="87"/>
      <c r="H562" s="2"/>
      <c r="I562" s="2"/>
      <c r="J562" s="2"/>
      <c r="K562" s="2"/>
      <c r="T562" s="46">
        <f t="shared" si="200"/>
        <v>0</v>
      </c>
      <c r="U562" s="31">
        <f t="shared" si="207"/>
        <v>659</v>
      </c>
      <c r="V562" s="31">
        <f>IF(T562=0,0,IF(U562=1,1,IF(COUNTIF($T$65:T561,T562)=0,1,0)))</f>
        <v>0</v>
      </c>
      <c r="W562" s="31">
        <f>IF(T562=0,0,SUM($V$65:V562))</f>
        <v>0</v>
      </c>
      <c r="X562" s="31" t="str">
        <f t="shared" si="201"/>
        <v>-</v>
      </c>
      <c r="Y562" s="43"/>
      <c r="Z562" s="29">
        <v>484</v>
      </c>
      <c r="AA562" s="31" t="str">
        <f t="shared" si="208"/>
        <v/>
      </c>
      <c r="AB562" s="31" t="str">
        <f t="shared" si="209"/>
        <v/>
      </c>
      <c r="AC562" s="31" t="str">
        <f t="shared" si="210"/>
        <v/>
      </c>
      <c r="AD562" s="30">
        <f t="shared" si="211"/>
        <v>0</v>
      </c>
    </row>
    <row r="563" spans="1:30" ht="18.75" x14ac:dyDescent="0.3">
      <c r="A563" s="24" t="s">
        <v>32</v>
      </c>
      <c r="B563" s="2"/>
      <c r="C563" s="2"/>
      <c r="D563" s="2"/>
      <c r="E563" s="2"/>
      <c r="F563" s="2"/>
      <c r="G563" s="87"/>
      <c r="H563" s="2"/>
      <c r="I563" s="2"/>
      <c r="J563" s="2"/>
      <c r="K563" s="2"/>
      <c r="T563" s="46">
        <f t="shared" si="200"/>
        <v>0</v>
      </c>
      <c r="U563" s="31">
        <f t="shared" si="207"/>
        <v>659</v>
      </c>
      <c r="V563" s="31">
        <f>IF(T563=0,0,IF(U563=1,1,IF(COUNTIF($T$65:T562,T563)=0,1,0)))</f>
        <v>0</v>
      </c>
      <c r="W563" s="31">
        <f>IF(T563=0,0,SUM($V$65:V563))</f>
        <v>0</v>
      </c>
      <c r="X563" s="31" t="str">
        <f t="shared" si="201"/>
        <v>-</v>
      </c>
      <c r="Y563" s="43"/>
      <c r="Z563" s="29">
        <v>485</v>
      </c>
      <c r="AA563" s="31" t="str">
        <f t="shared" si="208"/>
        <v/>
      </c>
      <c r="AB563" s="31" t="str">
        <f t="shared" si="209"/>
        <v/>
      </c>
      <c r="AC563" s="31" t="str">
        <f t="shared" si="210"/>
        <v/>
      </c>
      <c r="AD563" s="30">
        <f t="shared" si="211"/>
        <v>0</v>
      </c>
    </row>
    <row r="564" spans="1:30" x14ac:dyDescent="0.25">
      <c r="A564" s="138" t="s">
        <v>33</v>
      </c>
      <c r="B564" s="139"/>
      <c r="C564" s="139"/>
      <c r="D564" s="139"/>
      <c r="E564" s="139"/>
      <c r="F564" s="140"/>
      <c r="G564" s="87"/>
      <c r="H564" s="2"/>
      <c r="I564" s="2"/>
      <c r="J564" s="2"/>
      <c r="K564" s="2"/>
      <c r="T564" s="46">
        <f t="shared" si="200"/>
        <v>0</v>
      </c>
      <c r="U564" s="31">
        <f t="shared" si="207"/>
        <v>659</v>
      </c>
      <c r="V564" s="31">
        <f>IF(T564=0,0,IF(U564=1,1,IF(COUNTIF($T$65:T563,T564)=0,1,0)))</f>
        <v>0</v>
      </c>
      <c r="W564" s="31">
        <f>IF(T564=0,0,SUM($V$65:V564))</f>
        <v>0</v>
      </c>
      <c r="X564" s="31" t="str">
        <f t="shared" si="201"/>
        <v>-</v>
      </c>
      <c r="Y564" s="43"/>
      <c r="Z564" s="29">
        <v>486</v>
      </c>
      <c r="AA564" s="31" t="str">
        <f t="shared" si="208"/>
        <v/>
      </c>
      <c r="AB564" s="31" t="str">
        <f t="shared" si="209"/>
        <v/>
      </c>
      <c r="AC564" s="31" t="str">
        <f t="shared" si="210"/>
        <v/>
      </c>
      <c r="AD564" s="30">
        <f t="shared" si="211"/>
        <v>0</v>
      </c>
    </row>
    <row r="565" spans="1:30" ht="48" x14ac:dyDescent="0.25">
      <c r="A565" s="17" t="s">
        <v>34</v>
      </c>
      <c r="B565" s="6" t="s">
        <v>35</v>
      </c>
      <c r="C565" s="6" t="s">
        <v>18</v>
      </c>
      <c r="D565" s="6" t="s">
        <v>36</v>
      </c>
      <c r="E565" s="10" t="s">
        <v>37</v>
      </c>
      <c r="F565" s="10" t="s">
        <v>38</v>
      </c>
      <c r="G565" s="87"/>
      <c r="H565" s="2"/>
      <c r="I565" s="2"/>
      <c r="J565" s="2"/>
      <c r="K565" s="2"/>
      <c r="T565" s="46">
        <f t="shared" si="200"/>
        <v>0</v>
      </c>
      <c r="U565" s="31">
        <f t="shared" si="207"/>
        <v>659</v>
      </c>
      <c r="V565" s="31">
        <f>IF(T565=0,0,IF(U565=1,1,IF(COUNTIF($T$65:T564,T565)=0,1,0)))</f>
        <v>0</v>
      </c>
      <c r="W565" s="31">
        <f>IF(T565=0,0,SUM($V$65:V565))</f>
        <v>0</v>
      </c>
      <c r="X565" s="31" t="str">
        <f t="shared" si="201"/>
        <v>-</v>
      </c>
      <c r="Y565" s="43"/>
      <c r="Z565" s="29">
        <v>487</v>
      </c>
      <c r="AA565" s="31" t="str">
        <f t="shared" si="208"/>
        <v/>
      </c>
      <c r="AB565" s="31" t="str">
        <f t="shared" si="209"/>
        <v/>
      </c>
      <c r="AC565" s="31" t="str">
        <f t="shared" si="210"/>
        <v/>
      </c>
      <c r="AD565" s="30">
        <f t="shared" si="211"/>
        <v>0</v>
      </c>
    </row>
    <row r="566" spans="1:30" x14ac:dyDescent="0.25">
      <c r="A566" s="3"/>
      <c r="B566" s="5" t="str">
        <f>IFERROR(VLOOKUP($A566,'Lookup tables'!$A$2:$E$247,2,FALSE),"")</f>
        <v/>
      </c>
      <c r="C566" s="27" t="str">
        <f>IFERROR(VLOOKUP(A566,'Lookup tables'!$A$2:$E$247,5,FALSE),"")</f>
        <v/>
      </c>
      <c r="D566" s="5">
        <f>IF(ISNUMBER(VLOOKUP($A566,'Lookup tables'!$A$2:$E$247,4,FALSE)),VLOOKUP($A566,'Lookup tables'!$A$2:$E$247,4,FALSE),0)</f>
        <v>0</v>
      </c>
      <c r="E566" s="4"/>
      <c r="F566" s="7">
        <f>D566*E566</f>
        <v>0</v>
      </c>
      <c r="G566" s="90"/>
      <c r="H566" s="50"/>
      <c r="I566" s="21">
        <f t="shared" ref="I566:I585" si="212">A566</f>
        <v>0</v>
      </c>
      <c r="J566" s="21">
        <f>E566</f>
        <v>0</v>
      </c>
      <c r="K566" s="21">
        <f>F566</f>
        <v>0</v>
      </c>
      <c r="T566" s="46">
        <f t="shared" si="200"/>
        <v>0</v>
      </c>
      <c r="U566" s="31">
        <f t="shared" si="207"/>
        <v>659</v>
      </c>
      <c r="V566" s="31">
        <f>IF(T566=0,0,IF(U566=1,1,IF(COUNTIF($T$65:T565,T566)=0,1,0)))</f>
        <v>0</v>
      </c>
      <c r="W566" s="31">
        <f>IF(T566=0,0,SUM($V$65:V566))</f>
        <v>0</v>
      </c>
      <c r="X566" s="31" t="str">
        <f t="shared" si="201"/>
        <v>-</v>
      </c>
      <c r="Y566" s="43"/>
      <c r="Z566" s="29">
        <v>488</v>
      </c>
      <c r="AA566" s="31" t="str">
        <f t="shared" si="208"/>
        <v/>
      </c>
      <c r="AB566" s="31" t="str">
        <f t="shared" si="209"/>
        <v/>
      </c>
      <c r="AC566" s="31" t="str">
        <f t="shared" si="210"/>
        <v/>
      </c>
      <c r="AD566" s="30">
        <f t="shared" si="211"/>
        <v>0</v>
      </c>
    </row>
    <row r="567" spans="1:30" x14ac:dyDescent="0.25">
      <c r="A567" s="3"/>
      <c r="B567" s="5" t="str">
        <f>IFERROR(VLOOKUP($A567,'Lookup tables'!$A$2:$E$247,2,FALSE),"")</f>
        <v/>
      </c>
      <c r="C567" s="27" t="str">
        <f>IFERROR(VLOOKUP(A567,'Lookup tables'!$A$2:$E$247,5,FALSE),"")</f>
        <v/>
      </c>
      <c r="D567" s="5">
        <f>IF(ISNUMBER(VLOOKUP($A567,'Lookup tables'!$A$2:$E$247,4,FALSE)),VLOOKUP($A567,'Lookup tables'!$A$2:$E$247,4,FALSE),0)</f>
        <v>0</v>
      </c>
      <c r="E567" s="4"/>
      <c r="F567" s="7">
        <f t="shared" ref="F567:F585" si="213">D567*E567</f>
        <v>0</v>
      </c>
      <c r="G567" s="87"/>
      <c r="H567" s="2"/>
      <c r="I567" s="21">
        <f t="shared" si="212"/>
        <v>0</v>
      </c>
      <c r="J567" s="21">
        <f t="shared" ref="J567:J585" si="214">E567</f>
        <v>0</v>
      </c>
      <c r="K567" s="21">
        <f t="shared" ref="K567:K585" si="215">F567</f>
        <v>0</v>
      </c>
      <c r="T567" s="46">
        <f t="shared" si="200"/>
        <v>0</v>
      </c>
      <c r="U567" s="31">
        <f t="shared" si="207"/>
        <v>659</v>
      </c>
      <c r="V567" s="31">
        <f>IF(T567=0,0,IF(U567=1,1,IF(COUNTIF($T$65:T566,T567)=0,1,0)))</f>
        <v>0</v>
      </c>
      <c r="W567" s="31">
        <f>IF(T567=0,0,SUM($V$65:V567))</f>
        <v>0</v>
      </c>
      <c r="X567" s="31" t="str">
        <f t="shared" si="201"/>
        <v>-</v>
      </c>
      <c r="Y567" s="43"/>
      <c r="Z567" s="29">
        <v>489</v>
      </c>
      <c r="AA567" s="31" t="str">
        <f t="shared" si="208"/>
        <v/>
      </c>
      <c r="AB567" s="31" t="str">
        <f t="shared" si="209"/>
        <v/>
      </c>
      <c r="AC567" s="31" t="str">
        <f t="shared" si="210"/>
        <v/>
      </c>
      <c r="AD567" s="30">
        <f t="shared" si="211"/>
        <v>0</v>
      </c>
    </row>
    <row r="568" spans="1:30" x14ac:dyDescent="0.25">
      <c r="A568" s="3"/>
      <c r="B568" s="5" t="str">
        <f>IFERROR(VLOOKUP($A568,'Lookup tables'!$A$2:$E$247,2,FALSE),"")</f>
        <v/>
      </c>
      <c r="C568" s="27" t="str">
        <f>IFERROR(VLOOKUP(A568,'Lookup tables'!$A$2:$E$247,5,FALSE),"")</f>
        <v/>
      </c>
      <c r="D568" s="5">
        <f>IF(ISNUMBER(VLOOKUP($A568,'Lookup tables'!$A$2:$E$247,4,FALSE)),VLOOKUP($A568,'Lookup tables'!$A$2:$E$247,4,FALSE),0)</f>
        <v>0</v>
      </c>
      <c r="E568" s="4"/>
      <c r="F568" s="7">
        <f t="shared" si="213"/>
        <v>0</v>
      </c>
      <c r="G568" s="87"/>
      <c r="H568" s="2"/>
      <c r="I568" s="21">
        <f t="shared" si="212"/>
        <v>0</v>
      </c>
      <c r="J568" s="21">
        <f t="shared" si="214"/>
        <v>0</v>
      </c>
      <c r="K568" s="21">
        <f t="shared" si="215"/>
        <v>0</v>
      </c>
      <c r="T568" s="46">
        <f t="shared" si="200"/>
        <v>0</v>
      </c>
      <c r="U568" s="31">
        <f t="shared" si="207"/>
        <v>659</v>
      </c>
      <c r="V568" s="31">
        <f>IF(T568=0,0,IF(U568=1,1,IF(COUNTIF($T$65:T567,T568)=0,1,0)))</f>
        <v>0</v>
      </c>
      <c r="W568" s="31">
        <f>IF(T568=0,0,SUM($V$65:V568))</f>
        <v>0</v>
      </c>
      <c r="X568" s="31" t="str">
        <f t="shared" si="201"/>
        <v>-</v>
      </c>
      <c r="Y568" s="43"/>
      <c r="Z568" s="29">
        <v>490</v>
      </c>
      <c r="AA568" s="31" t="str">
        <f t="shared" si="208"/>
        <v/>
      </c>
      <c r="AB568" s="31" t="str">
        <f t="shared" si="209"/>
        <v/>
      </c>
      <c r="AC568" s="31" t="str">
        <f t="shared" si="210"/>
        <v/>
      </c>
      <c r="AD568" s="30">
        <f t="shared" si="211"/>
        <v>0</v>
      </c>
    </row>
    <row r="569" spans="1:30" x14ac:dyDescent="0.25">
      <c r="A569" s="3"/>
      <c r="B569" s="5" t="str">
        <f>IFERROR(VLOOKUP($A569,'Lookup tables'!$A$2:$E$247,2,FALSE),"")</f>
        <v/>
      </c>
      <c r="C569" s="27" t="str">
        <f>IFERROR(VLOOKUP(A569,'Lookup tables'!$A$2:$E$247,5,FALSE),"")</f>
        <v/>
      </c>
      <c r="D569" s="5">
        <f>IF(ISNUMBER(VLOOKUP($A569,'Lookup tables'!$A$2:$E$247,4,FALSE)),VLOOKUP($A569,'Lookup tables'!$A$2:$E$247,4,FALSE),0)</f>
        <v>0</v>
      </c>
      <c r="E569" s="4"/>
      <c r="F569" s="7">
        <f t="shared" si="213"/>
        <v>0</v>
      </c>
      <c r="G569" s="87"/>
      <c r="H569" s="2"/>
      <c r="I569" s="21">
        <f t="shared" si="212"/>
        <v>0</v>
      </c>
      <c r="J569" s="21">
        <f t="shared" si="214"/>
        <v>0</v>
      </c>
      <c r="K569" s="21">
        <f t="shared" si="215"/>
        <v>0</v>
      </c>
      <c r="T569" s="46">
        <f t="shared" si="200"/>
        <v>0</v>
      </c>
      <c r="U569" s="31">
        <f t="shared" si="207"/>
        <v>659</v>
      </c>
      <c r="V569" s="31">
        <f>IF(T569=0,0,IF(U569=1,1,IF(COUNTIF($T$65:T568,T569)=0,1,0)))</f>
        <v>0</v>
      </c>
      <c r="W569" s="31">
        <f>IF(T569=0,0,SUM($V$65:V569))</f>
        <v>0</v>
      </c>
      <c r="X569" s="31" t="str">
        <f t="shared" si="201"/>
        <v>-</v>
      </c>
      <c r="Y569" s="43"/>
      <c r="Z569" s="29">
        <v>491</v>
      </c>
      <c r="AA569" s="31" t="str">
        <f t="shared" si="208"/>
        <v/>
      </c>
      <c r="AB569" s="31" t="str">
        <f t="shared" si="209"/>
        <v/>
      </c>
      <c r="AC569" s="31" t="str">
        <f t="shared" si="210"/>
        <v/>
      </c>
      <c r="AD569" s="30">
        <f t="shared" si="211"/>
        <v>0</v>
      </c>
    </row>
    <row r="570" spans="1:30" x14ac:dyDescent="0.25">
      <c r="A570" s="3"/>
      <c r="B570" s="5" t="str">
        <f>IFERROR(VLOOKUP($A570,'Lookup tables'!$A$2:$E$247,2,FALSE),"")</f>
        <v/>
      </c>
      <c r="C570" s="27" t="str">
        <f>IFERROR(VLOOKUP(A570,'Lookup tables'!$A$2:$E$247,5,FALSE),"")</f>
        <v/>
      </c>
      <c r="D570" s="5">
        <f>IF(ISNUMBER(VLOOKUP($A570,'Lookup tables'!$A$2:$E$247,4,FALSE)),VLOOKUP($A570,'Lookup tables'!$A$2:$E$247,4,FALSE),0)</f>
        <v>0</v>
      </c>
      <c r="E570" s="4"/>
      <c r="F570" s="7">
        <f t="shared" si="213"/>
        <v>0</v>
      </c>
      <c r="G570" s="87"/>
      <c r="H570" s="2"/>
      <c r="I570" s="21">
        <f t="shared" si="212"/>
        <v>0</v>
      </c>
      <c r="J570" s="21">
        <f t="shared" si="214"/>
        <v>0</v>
      </c>
      <c r="K570" s="21">
        <f t="shared" si="215"/>
        <v>0</v>
      </c>
      <c r="T570" s="46">
        <f t="shared" si="200"/>
        <v>0</v>
      </c>
      <c r="U570" s="31">
        <f t="shared" si="207"/>
        <v>659</v>
      </c>
      <c r="V570" s="31">
        <f>IF(T570=0,0,IF(U570=1,1,IF(COUNTIF($T$65:T569,T570)=0,1,0)))</f>
        <v>0</v>
      </c>
      <c r="W570" s="31">
        <f>IF(T570=0,0,SUM($V$65:V570))</f>
        <v>0</v>
      </c>
      <c r="X570" s="31" t="str">
        <f t="shared" si="201"/>
        <v>-</v>
      </c>
      <c r="Y570" s="43"/>
      <c r="Z570" s="29">
        <v>492</v>
      </c>
      <c r="AA570" s="31" t="str">
        <f t="shared" si="208"/>
        <v/>
      </c>
      <c r="AB570" s="31" t="str">
        <f t="shared" si="209"/>
        <v/>
      </c>
      <c r="AC570" s="31" t="str">
        <f t="shared" si="210"/>
        <v/>
      </c>
      <c r="AD570" s="30">
        <f t="shared" si="211"/>
        <v>0</v>
      </c>
    </row>
    <row r="571" spans="1:30" x14ac:dyDescent="0.25">
      <c r="A571" s="3"/>
      <c r="B571" s="5" t="str">
        <f>IFERROR(VLOOKUP($A571,'Lookup tables'!$A$2:$E$247,2,FALSE),"")</f>
        <v/>
      </c>
      <c r="C571" s="27" t="str">
        <f>IFERROR(VLOOKUP(A571,'Lookup tables'!$A$2:$E$247,5,FALSE),"")</f>
        <v/>
      </c>
      <c r="D571" s="5">
        <f>IF(ISNUMBER(VLOOKUP($A571,'Lookup tables'!$A$2:$E$247,4,FALSE)),VLOOKUP($A571,'Lookup tables'!$A$2:$E$247,4,FALSE),0)</f>
        <v>0</v>
      </c>
      <c r="E571" s="4"/>
      <c r="F571" s="7">
        <f t="shared" si="213"/>
        <v>0</v>
      </c>
      <c r="G571" s="87"/>
      <c r="H571" s="2"/>
      <c r="I571" s="21">
        <f t="shared" si="212"/>
        <v>0</v>
      </c>
      <c r="J571" s="21">
        <f t="shared" si="214"/>
        <v>0</v>
      </c>
      <c r="K571" s="21">
        <f t="shared" si="215"/>
        <v>0</v>
      </c>
      <c r="T571" s="46">
        <f t="shared" si="200"/>
        <v>0</v>
      </c>
      <c r="U571" s="31">
        <f t="shared" si="207"/>
        <v>659</v>
      </c>
      <c r="V571" s="31">
        <f>IF(T571=0,0,IF(U571=1,1,IF(COUNTIF($T$65:T570,T571)=0,1,0)))</f>
        <v>0</v>
      </c>
      <c r="W571" s="31">
        <f>IF(T571=0,0,SUM($V$65:V571))</f>
        <v>0</v>
      </c>
      <c r="X571" s="31" t="str">
        <f t="shared" si="201"/>
        <v>-</v>
      </c>
      <c r="Y571" s="43"/>
      <c r="Z571" s="29">
        <v>493</v>
      </c>
      <c r="AA571" s="31" t="str">
        <f t="shared" si="208"/>
        <v/>
      </c>
      <c r="AB571" s="31" t="str">
        <f t="shared" si="209"/>
        <v/>
      </c>
      <c r="AC571" s="31" t="str">
        <f t="shared" si="210"/>
        <v/>
      </c>
      <c r="AD571" s="30">
        <f t="shared" si="211"/>
        <v>0</v>
      </c>
    </row>
    <row r="572" spans="1:30" x14ac:dyDescent="0.25">
      <c r="A572" s="3"/>
      <c r="B572" s="5" t="str">
        <f>IFERROR(VLOOKUP($A572,'Lookup tables'!$A$2:$E$247,2,FALSE),"")</f>
        <v/>
      </c>
      <c r="C572" s="27" t="str">
        <f>IFERROR(VLOOKUP(A572,'Lookup tables'!$A$2:$E$247,5,FALSE),"")</f>
        <v/>
      </c>
      <c r="D572" s="5">
        <f>IF(ISNUMBER(VLOOKUP($A572,'Lookup tables'!$A$2:$E$247,4,FALSE)),VLOOKUP($A572,'Lookup tables'!$A$2:$E$247,4,FALSE),0)</f>
        <v>0</v>
      </c>
      <c r="E572" s="4"/>
      <c r="F572" s="7">
        <f t="shared" si="213"/>
        <v>0</v>
      </c>
      <c r="G572" s="87"/>
      <c r="H572" s="2"/>
      <c r="I572" s="21">
        <f t="shared" si="212"/>
        <v>0</v>
      </c>
      <c r="J572" s="21">
        <f t="shared" si="214"/>
        <v>0</v>
      </c>
      <c r="K572" s="21">
        <f t="shared" si="215"/>
        <v>0</v>
      </c>
      <c r="T572" s="46">
        <f t="shared" si="200"/>
        <v>0</v>
      </c>
      <c r="U572" s="31">
        <f t="shared" si="207"/>
        <v>659</v>
      </c>
      <c r="V572" s="31">
        <f>IF(T572=0,0,IF(U572=1,1,IF(COUNTIF($T$65:T571,T572)=0,1,0)))</f>
        <v>0</v>
      </c>
      <c r="W572" s="31">
        <f>IF(T572=0,0,SUM($V$65:V572))</f>
        <v>0</v>
      </c>
      <c r="X572" s="31" t="str">
        <f t="shared" si="201"/>
        <v>-</v>
      </c>
      <c r="Y572" s="43"/>
      <c r="Z572" s="29">
        <v>494</v>
      </c>
      <c r="AA572" s="31" t="str">
        <f t="shared" si="208"/>
        <v/>
      </c>
      <c r="AB572" s="31" t="str">
        <f t="shared" si="209"/>
        <v/>
      </c>
      <c r="AC572" s="31" t="str">
        <f t="shared" si="210"/>
        <v/>
      </c>
      <c r="AD572" s="30">
        <f t="shared" si="211"/>
        <v>0</v>
      </c>
    </row>
    <row r="573" spans="1:30" x14ac:dyDescent="0.25">
      <c r="A573" s="3"/>
      <c r="B573" s="5" t="str">
        <f>IFERROR(VLOOKUP($A573,'Lookup tables'!$A$2:$E$247,2,FALSE),"")</f>
        <v/>
      </c>
      <c r="C573" s="27" t="str">
        <f>IFERROR(VLOOKUP(A573,'Lookup tables'!$A$2:$E$247,5,FALSE),"")</f>
        <v/>
      </c>
      <c r="D573" s="5">
        <f>IF(ISNUMBER(VLOOKUP($A573,'Lookup tables'!$A$2:$E$247,4,FALSE)),VLOOKUP($A573,'Lookup tables'!$A$2:$E$247,4,FALSE),0)</f>
        <v>0</v>
      </c>
      <c r="E573" s="4"/>
      <c r="F573" s="7">
        <f t="shared" si="213"/>
        <v>0</v>
      </c>
      <c r="G573" s="87"/>
      <c r="H573" s="2"/>
      <c r="I573" s="21">
        <f t="shared" si="212"/>
        <v>0</v>
      </c>
      <c r="J573" s="21">
        <f t="shared" si="214"/>
        <v>0</v>
      </c>
      <c r="K573" s="21">
        <f t="shared" si="215"/>
        <v>0</v>
      </c>
      <c r="T573" s="46">
        <f t="shared" si="200"/>
        <v>0</v>
      </c>
      <c r="U573" s="31">
        <f t="shared" si="207"/>
        <v>659</v>
      </c>
      <c r="V573" s="31">
        <f>IF(T573=0,0,IF(U573=1,1,IF(COUNTIF($T$65:T572,T573)=0,1,0)))</f>
        <v>0</v>
      </c>
      <c r="W573" s="31">
        <f>IF(T573=0,0,SUM($V$65:V573))</f>
        <v>0</v>
      </c>
      <c r="X573" s="31" t="str">
        <f t="shared" si="201"/>
        <v>-</v>
      </c>
      <c r="Y573" s="43"/>
      <c r="Z573" s="29">
        <v>495</v>
      </c>
      <c r="AA573" s="31" t="str">
        <f t="shared" si="208"/>
        <v/>
      </c>
      <c r="AB573" s="31" t="str">
        <f t="shared" si="209"/>
        <v/>
      </c>
      <c r="AC573" s="31" t="str">
        <f t="shared" si="210"/>
        <v/>
      </c>
      <c r="AD573" s="30">
        <f t="shared" si="211"/>
        <v>0</v>
      </c>
    </row>
    <row r="574" spans="1:30" x14ac:dyDescent="0.25">
      <c r="A574" s="3"/>
      <c r="B574" s="5" t="str">
        <f>IFERROR(VLOOKUP($A574,'Lookup tables'!$A$2:$E$247,2,FALSE),"")</f>
        <v/>
      </c>
      <c r="C574" s="27" t="str">
        <f>IFERROR(VLOOKUP(A574,'Lookup tables'!$A$2:$E$247,5,FALSE),"")</f>
        <v/>
      </c>
      <c r="D574" s="5">
        <f>IF(ISNUMBER(VLOOKUP($A574,'Lookup tables'!$A$2:$E$247,4,FALSE)),VLOOKUP($A574,'Lookup tables'!$A$2:$E$247,4,FALSE),0)</f>
        <v>0</v>
      </c>
      <c r="E574" s="4"/>
      <c r="F574" s="7">
        <f t="shared" si="213"/>
        <v>0</v>
      </c>
      <c r="G574" s="87"/>
      <c r="H574" s="2"/>
      <c r="I574" s="21">
        <f t="shared" si="212"/>
        <v>0</v>
      </c>
      <c r="J574" s="21">
        <f t="shared" si="214"/>
        <v>0</v>
      </c>
      <c r="K574" s="21">
        <f t="shared" si="215"/>
        <v>0</v>
      </c>
      <c r="T574" s="46">
        <f t="shared" si="200"/>
        <v>0</v>
      </c>
      <c r="U574" s="31">
        <f t="shared" si="207"/>
        <v>659</v>
      </c>
      <c r="V574" s="31">
        <f>IF(T574=0,0,IF(U574=1,1,IF(COUNTIF($T$65:T573,T574)=0,1,0)))</f>
        <v>0</v>
      </c>
      <c r="W574" s="31">
        <f>IF(T574=0,0,SUM($V$65:V574))</f>
        <v>0</v>
      </c>
      <c r="X574" s="31" t="str">
        <f t="shared" si="201"/>
        <v>-</v>
      </c>
      <c r="Y574" s="43"/>
      <c r="Z574" s="29">
        <v>496</v>
      </c>
      <c r="AA574" s="31" t="str">
        <f t="shared" si="208"/>
        <v/>
      </c>
      <c r="AB574" s="31" t="str">
        <f t="shared" si="209"/>
        <v/>
      </c>
      <c r="AC574" s="31" t="str">
        <f t="shared" si="210"/>
        <v/>
      </c>
      <c r="AD574" s="30">
        <f t="shared" si="211"/>
        <v>0</v>
      </c>
    </row>
    <row r="575" spans="1:30" x14ac:dyDescent="0.25">
      <c r="A575" s="3"/>
      <c r="B575" s="5" t="str">
        <f>IFERROR(VLOOKUP($A575,'Lookup tables'!$A$2:$E$247,2,FALSE),"")</f>
        <v/>
      </c>
      <c r="C575" s="27" t="str">
        <f>IFERROR(VLOOKUP(A575,'Lookup tables'!$A$2:$E$247,5,FALSE),"")</f>
        <v/>
      </c>
      <c r="D575" s="5">
        <f>IF(ISNUMBER(VLOOKUP($A575,'Lookup tables'!$A$2:$E$247,4,FALSE)),VLOOKUP($A575,'Lookup tables'!$A$2:$E$247,4,FALSE),0)</f>
        <v>0</v>
      </c>
      <c r="E575" s="4"/>
      <c r="F575" s="7">
        <f t="shared" si="213"/>
        <v>0</v>
      </c>
      <c r="G575" s="87"/>
      <c r="H575" s="2"/>
      <c r="I575" s="21">
        <f t="shared" si="212"/>
        <v>0</v>
      </c>
      <c r="J575" s="21">
        <f t="shared" si="214"/>
        <v>0</v>
      </c>
      <c r="K575" s="21">
        <f t="shared" si="215"/>
        <v>0</v>
      </c>
      <c r="T575" s="46">
        <f t="shared" si="200"/>
        <v>0</v>
      </c>
      <c r="U575" s="31">
        <f t="shared" si="207"/>
        <v>659</v>
      </c>
      <c r="V575" s="31">
        <f>IF(T575=0,0,IF(U575=1,1,IF(COUNTIF($T$65:T574,T575)=0,1,0)))</f>
        <v>0</v>
      </c>
      <c r="W575" s="31">
        <f>IF(T575=0,0,SUM($V$65:V575))</f>
        <v>0</v>
      </c>
      <c r="X575" s="31" t="str">
        <f t="shared" si="201"/>
        <v>-</v>
      </c>
      <c r="Y575" s="43"/>
      <c r="Z575" s="29">
        <v>497</v>
      </c>
      <c r="AA575" s="31" t="str">
        <f t="shared" si="208"/>
        <v/>
      </c>
      <c r="AB575" s="31" t="str">
        <f t="shared" si="209"/>
        <v/>
      </c>
      <c r="AC575" s="31" t="str">
        <f t="shared" si="210"/>
        <v/>
      </c>
      <c r="AD575" s="30">
        <f t="shared" si="211"/>
        <v>0</v>
      </c>
    </row>
    <row r="576" spans="1:30" x14ac:dyDescent="0.25">
      <c r="A576" s="3"/>
      <c r="B576" s="5" t="str">
        <f>IFERROR(VLOOKUP($A576,'Lookup tables'!$A$2:$E$247,2,FALSE),"")</f>
        <v/>
      </c>
      <c r="C576" s="27" t="str">
        <f>IFERROR(VLOOKUP(A576,'Lookup tables'!$A$2:$E$247,5,FALSE),"")</f>
        <v/>
      </c>
      <c r="D576" s="5">
        <f>IF(ISNUMBER(VLOOKUP($A576,'Lookup tables'!$A$2:$E$247,4,FALSE)),VLOOKUP($A576,'Lookup tables'!$A$2:$E$247,4,FALSE),0)</f>
        <v>0</v>
      </c>
      <c r="E576" s="4"/>
      <c r="F576" s="7">
        <f t="shared" si="213"/>
        <v>0</v>
      </c>
      <c r="G576" s="87"/>
      <c r="H576" s="2"/>
      <c r="I576" s="21">
        <f t="shared" si="212"/>
        <v>0</v>
      </c>
      <c r="J576" s="21">
        <f t="shared" si="214"/>
        <v>0</v>
      </c>
      <c r="K576" s="21">
        <f t="shared" si="215"/>
        <v>0</v>
      </c>
      <c r="T576" s="46">
        <f t="shared" si="200"/>
        <v>0</v>
      </c>
      <c r="U576" s="31">
        <f t="shared" si="207"/>
        <v>659</v>
      </c>
      <c r="V576" s="31">
        <f>IF(T576=0,0,IF(U576=1,1,IF(COUNTIF($T$65:T575,T576)=0,1,0)))</f>
        <v>0</v>
      </c>
      <c r="W576" s="31">
        <f>IF(T576=0,0,SUM($V$65:V576))</f>
        <v>0</v>
      </c>
      <c r="X576" s="31" t="str">
        <f t="shared" si="201"/>
        <v>-</v>
      </c>
      <c r="Y576" s="43"/>
      <c r="Z576" s="29">
        <v>498</v>
      </c>
      <c r="AA576" s="31" t="str">
        <f t="shared" si="208"/>
        <v/>
      </c>
      <c r="AB576" s="31" t="str">
        <f t="shared" si="209"/>
        <v/>
      </c>
      <c r="AC576" s="31" t="str">
        <f t="shared" si="210"/>
        <v/>
      </c>
      <c r="AD576" s="30">
        <f t="shared" si="211"/>
        <v>0</v>
      </c>
    </row>
    <row r="577" spans="1:44" x14ac:dyDescent="0.25">
      <c r="A577" s="3"/>
      <c r="B577" s="5" t="str">
        <f>IFERROR(VLOOKUP($A577,'Lookup tables'!$A$2:$E$247,2,FALSE),"")</f>
        <v/>
      </c>
      <c r="C577" s="27" t="str">
        <f>IFERROR(VLOOKUP(A577,'Lookup tables'!$A$2:$E$247,5,FALSE),"")</f>
        <v/>
      </c>
      <c r="D577" s="5">
        <f>IF(ISNUMBER(VLOOKUP($A577,'Lookup tables'!$A$2:$E$247,4,FALSE)),VLOOKUP($A577,'Lookup tables'!$A$2:$E$247,4,FALSE),0)</f>
        <v>0</v>
      </c>
      <c r="E577" s="4"/>
      <c r="F577" s="7">
        <f t="shared" si="213"/>
        <v>0</v>
      </c>
      <c r="G577" s="87"/>
      <c r="H577" s="2"/>
      <c r="I577" s="21">
        <f t="shared" si="212"/>
        <v>0</v>
      </c>
      <c r="J577" s="21">
        <f t="shared" si="214"/>
        <v>0</v>
      </c>
      <c r="K577" s="21">
        <f t="shared" si="215"/>
        <v>0</v>
      </c>
      <c r="T577" s="46">
        <f t="shared" si="200"/>
        <v>0</v>
      </c>
      <c r="U577" s="31">
        <f t="shared" si="207"/>
        <v>659</v>
      </c>
      <c r="V577" s="31">
        <f>IF(T577=0,0,IF(U577=1,1,IF(COUNTIF($T$65:T576,T577)=0,1,0)))</f>
        <v>0</v>
      </c>
      <c r="W577" s="31">
        <f>IF(T577=0,0,SUM($V$65:V577))</f>
        <v>0</v>
      </c>
      <c r="X577" s="31" t="str">
        <f t="shared" si="201"/>
        <v>-</v>
      </c>
      <c r="Y577" s="43"/>
      <c r="Z577" s="29">
        <v>499</v>
      </c>
      <c r="AA577" s="31" t="str">
        <f t="shared" si="208"/>
        <v/>
      </c>
      <c r="AB577" s="31" t="str">
        <f t="shared" si="209"/>
        <v/>
      </c>
      <c r="AC577" s="31" t="str">
        <f t="shared" si="210"/>
        <v/>
      </c>
      <c r="AD577" s="30">
        <f t="shared" si="211"/>
        <v>0</v>
      </c>
    </row>
    <row r="578" spans="1:44" x14ac:dyDescent="0.25">
      <c r="A578" s="3"/>
      <c r="B578" s="5" t="str">
        <f>IFERROR(VLOOKUP($A578,'Lookup tables'!$A$2:$E$247,2,FALSE),"")</f>
        <v/>
      </c>
      <c r="C578" s="27" t="str">
        <f>IFERROR(VLOOKUP(A578,'Lookup tables'!$A$2:$E$247,5,FALSE),"")</f>
        <v/>
      </c>
      <c r="D578" s="5">
        <f>IF(ISNUMBER(VLOOKUP($A578,'Lookup tables'!$A$2:$E$247,4,FALSE)),VLOOKUP($A578,'Lookup tables'!$A$2:$E$247,4,FALSE),0)</f>
        <v>0</v>
      </c>
      <c r="E578" s="4"/>
      <c r="F578" s="7">
        <f t="shared" si="213"/>
        <v>0</v>
      </c>
      <c r="G578" s="87"/>
      <c r="H578" s="2"/>
      <c r="I578" s="21">
        <f t="shared" si="212"/>
        <v>0</v>
      </c>
      <c r="J578" s="21">
        <f t="shared" si="214"/>
        <v>0</v>
      </c>
      <c r="K578" s="21">
        <f t="shared" si="215"/>
        <v>0</v>
      </c>
      <c r="T578" s="46">
        <f t="shared" si="200"/>
        <v>0</v>
      </c>
      <c r="U578" s="31">
        <f t="shared" si="207"/>
        <v>659</v>
      </c>
      <c r="V578" s="31">
        <f>IF(T578=0,0,IF(U578=1,1,IF(COUNTIF($T$65:T577,T578)=0,1,0)))</f>
        <v>0</v>
      </c>
      <c r="W578" s="31">
        <f>IF(T578=0,0,SUM($V$65:V578))</f>
        <v>0</v>
      </c>
      <c r="X578" s="31" t="str">
        <f t="shared" si="201"/>
        <v>-</v>
      </c>
      <c r="Y578" s="43"/>
      <c r="Z578" s="29">
        <v>500</v>
      </c>
      <c r="AA578" s="31" t="str">
        <f t="shared" si="208"/>
        <v/>
      </c>
      <c r="AB578" s="31" t="str">
        <f t="shared" si="209"/>
        <v/>
      </c>
      <c r="AC578" s="31" t="str">
        <f t="shared" si="210"/>
        <v/>
      </c>
      <c r="AD578" s="30">
        <f t="shared" si="211"/>
        <v>0</v>
      </c>
    </row>
    <row r="579" spans="1:44" x14ac:dyDescent="0.25">
      <c r="A579" s="3"/>
      <c r="B579" s="5" t="str">
        <f>IFERROR(VLOOKUP($A579,'Lookup tables'!$A$2:$E$247,2,FALSE),"")</f>
        <v/>
      </c>
      <c r="C579" s="27" t="str">
        <f>IFERROR(VLOOKUP(A579,'Lookup tables'!$A$2:$E$247,5,FALSE),"")</f>
        <v/>
      </c>
      <c r="D579" s="5">
        <f>IF(ISNUMBER(VLOOKUP($A579,'Lookup tables'!$A$2:$E$247,4,FALSE)),VLOOKUP($A579,'Lookup tables'!$A$2:$E$247,4,FALSE),0)</f>
        <v>0</v>
      </c>
      <c r="E579" s="4"/>
      <c r="F579" s="7">
        <f t="shared" si="213"/>
        <v>0</v>
      </c>
      <c r="G579" s="87"/>
      <c r="H579" s="2"/>
      <c r="I579" s="21">
        <f t="shared" si="212"/>
        <v>0</v>
      </c>
      <c r="J579" s="21">
        <f t="shared" si="214"/>
        <v>0</v>
      </c>
      <c r="K579" s="21">
        <f t="shared" si="215"/>
        <v>0</v>
      </c>
      <c r="T579" s="46">
        <f t="shared" si="200"/>
        <v>0</v>
      </c>
      <c r="U579" s="31">
        <f t="shared" si="207"/>
        <v>659</v>
      </c>
      <c r="V579" s="31">
        <f>IF(T579=0,0,IF(U579=1,1,IF(COUNTIF($T$65:T578,T579)=0,1,0)))</f>
        <v>0</v>
      </c>
      <c r="W579" s="31">
        <f>IF(T579=0,0,SUM($V$65:V579))</f>
        <v>0</v>
      </c>
      <c r="X579" s="31" t="str">
        <f t="shared" si="201"/>
        <v>-</v>
      </c>
      <c r="Y579" s="43"/>
      <c r="Z579" s="29">
        <v>501</v>
      </c>
      <c r="AA579" s="31" t="str">
        <f t="shared" si="208"/>
        <v/>
      </c>
      <c r="AB579" s="31" t="str">
        <f t="shared" si="209"/>
        <v/>
      </c>
      <c r="AC579" s="31" t="str">
        <f t="shared" si="210"/>
        <v/>
      </c>
      <c r="AD579" s="30">
        <f t="shared" si="211"/>
        <v>0</v>
      </c>
    </row>
    <row r="580" spans="1:44" x14ac:dyDescent="0.25">
      <c r="A580" s="3"/>
      <c r="B580" s="5" t="str">
        <f>IFERROR(VLOOKUP($A580,'Lookup tables'!$A$2:$E$247,2,FALSE),"")</f>
        <v/>
      </c>
      <c r="C580" s="27" t="str">
        <f>IFERROR(VLOOKUP(A580,'Lookup tables'!$A$2:$E$247,5,FALSE),"")</f>
        <v/>
      </c>
      <c r="D580" s="5">
        <f>IF(ISNUMBER(VLOOKUP($A580,'Lookup tables'!$A$2:$E$247,4,FALSE)),VLOOKUP($A580,'Lookup tables'!$A$2:$E$247,4,FALSE),0)</f>
        <v>0</v>
      </c>
      <c r="E580" s="4"/>
      <c r="F580" s="7">
        <f t="shared" si="213"/>
        <v>0</v>
      </c>
      <c r="G580" s="87"/>
      <c r="H580" s="2"/>
      <c r="I580" s="21">
        <f t="shared" si="212"/>
        <v>0</v>
      </c>
      <c r="J580" s="21">
        <f t="shared" si="214"/>
        <v>0</v>
      </c>
      <c r="K580" s="21">
        <f t="shared" si="215"/>
        <v>0</v>
      </c>
      <c r="T580" s="46">
        <f t="shared" si="200"/>
        <v>0</v>
      </c>
      <c r="U580" s="31">
        <f t="shared" si="207"/>
        <v>659</v>
      </c>
      <c r="V580" s="31">
        <f>IF(T580=0,0,IF(U580=1,1,IF(COUNTIF($T$65:T579,T580)=0,1,0)))</f>
        <v>0</v>
      </c>
      <c r="W580" s="31">
        <f>IF(T580=0,0,SUM($V$65:V580))</f>
        <v>0</v>
      </c>
      <c r="X580" s="31" t="str">
        <f t="shared" si="201"/>
        <v>-</v>
      </c>
      <c r="Y580" s="43"/>
      <c r="Z580" s="29">
        <v>502</v>
      </c>
      <c r="AA580" s="31" t="str">
        <f t="shared" si="208"/>
        <v/>
      </c>
      <c r="AB580" s="31" t="str">
        <f t="shared" si="209"/>
        <v/>
      </c>
      <c r="AC580" s="31" t="str">
        <f t="shared" si="210"/>
        <v/>
      </c>
      <c r="AD580" s="30">
        <f t="shared" si="211"/>
        <v>0</v>
      </c>
    </row>
    <row r="581" spans="1:44" x14ac:dyDescent="0.25">
      <c r="A581" s="3"/>
      <c r="B581" s="5" t="str">
        <f>IFERROR(VLOOKUP($A581,'Lookup tables'!$A$2:$E$247,2,FALSE),"")</f>
        <v/>
      </c>
      <c r="C581" s="27" t="str">
        <f>IFERROR(VLOOKUP(A581,'Lookup tables'!$A$2:$E$247,5,FALSE),"")</f>
        <v/>
      </c>
      <c r="D581" s="5">
        <f>IF(ISNUMBER(VLOOKUP($A581,'Lookup tables'!$A$2:$E$247,4,FALSE)),VLOOKUP($A581,'Lookup tables'!$A$2:$E$247,4,FALSE),0)</f>
        <v>0</v>
      </c>
      <c r="E581" s="4"/>
      <c r="F581" s="7">
        <f t="shared" si="213"/>
        <v>0</v>
      </c>
      <c r="G581" s="87"/>
      <c r="H581" s="2"/>
      <c r="I581" s="21">
        <f t="shared" si="212"/>
        <v>0</v>
      </c>
      <c r="J581" s="21">
        <f t="shared" si="214"/>
        <v>0</v>
      </c>
      <c r="K581" s="21">
        <f t="shared" si="215"/>
        <v>0</v>
      </c>
      <c r="T581" s="46">
        <f t="shared" si="200"/>
        <v>0</v>
      </c>
      <c r="U581" s="31">
        <f t="shared" si="207"/>
        <v>659</v>
      </c>
      <c r="V581" s="31">
        <f>IF(T581=0,0,IF(U581=1,1,IF(COUNTIF($T$65:T580,T581)=0,1,0)))</f>
        <v>0</v>
      </c>
      <c r="W581" s="31">
        <f>IF(T581=0,0,SUM($V$65:V581))</f>
        <v>0</v>
      </c>
      <c r="X581" s="31" t="str">
        <f t="shared" si="201"/>
        <v>-</v>
      </c>
      <c r="Y581" s="43"/>
      <c r="Z581" s="29">
        <v>503</v>
      </c>
      <c r="AA581" s="31" t="str">
        <f t="shared" si="208"/>
        <v/>
      </c>
      <c r="AB581" s="31" t="str">
        <f t="shared" si="209"/>
        <v/>
      </c>
      <c r="AC581" s="31" t="str">
        <f t="shared" si="210"/>
        <v/>
      </c>
      <c r="AD581" s="30">
        <f t="shared" si="211"/>
        <v>0</v>
      </c>
    </row>
    <row r="582" spans="1:44" x14ac:dyDescent="0.25">
      <c r="A582" s="3"/>
      <c r="B582" s="5" t="str">
        <f>IFERROR(VLOOKUP($A582,'Lookup tables'!$A$2:$E$247,2,FALSE),"")</f>
        <v/>
      </c>
      <c r="C582" s="27" t="str">
        <f>IFERROR(VLOOKUP(A582,'Lookup tables'!$A$2:$E$247,5,FALSE),"")</f>
        <v/>
      </c>
      <c r="D582" s="5">
        <f>IF(ISNUMBER(VLOOKUP($A582,'Lookup tables'!$A$2:$E$247,4,FALSE)),VLOOKUP($A582,'Lookup tables'!$A$2:$E$247,4,FALSE),0)</f>
        <v>0</v>
      </c>
      <c r="E582" s="4"/>
      <c r="F582" s="7">
        <f t="shared" si="213"/>
        <v>0</v>
      </c>
      <c r="G582" s="87"/>
      <c r="H582" s="2"/>
      <c r="I582" s="21">
        <f t="shared" si="212"/>
        <v>0</v>
      </c>
      <c r="J582" s="21">
        <f t="shared" si="214"/>
        <v>0</v>
      </c>
      <c r="K582" s="21">
        <f t="shared" si="215"/>
        <v>0</v>
      </c>
      <c r="T582" s="46">
        <f t="shared" si="200"/>
        <v>0</v>
      </c>
      <c r="U582" s="31">
        <f t="shared" si="207"/>
        <v>659</v>
      </c>
      <c r="V582" s="31">
        <f>IF(T582=0,0,IF(U582=1,1,IF(COUNTIF($T$65:T581,T582)=0,1,0)))</f>
        <v>0</v>
      </c>
      <c r="W582" s="31">
        <f>IF(T582=0,0,SUM($V$65:V582))</f>
        <v>0</v>
      </c>
      <c r="X582" s="31" t="str">
        <f t="shared" si="201"/>
        <v>-</v>
      </c>
      <c r="Y582" s="43"/>
      <c r="Z582" s="29">
        <v>504</v>
      </c>
      <c r="AA582" s="31" t="str">
        <f t="shared" si="208"/>
        <v/>
      </c>
      <c r="AB582" s="31" t="str">
        <f t="shared" si="209"/>
        <v/>
      </c>
      <c r="AC582" s="31" t="str">
        <f t="shared" si="210"/>
        <v/>
      </c>
      <c r="AD582" s="30">
        <f t="shared" si="211"/>
        <v>0</v>
      </c>
    </row>
    <row r="583" spans="1:44" x14ac:dyDescent="0.25">
      <c r="A583" s="3"/>
      <c r="B583" s="5" t="str">
        <f>IFERROR(VLOOKUP($A583,'Lookup tables'!$A$2:$E$247,2,FALSE),"")</f>
        <v/>
      </c>
      <c r="C583" s="27" t="str">
        <f>IFERROR(VLOOKUP(A583,'Lookup tables'!$A$2:$E$247,5,FALSE),"")</f>
        <v/>
      </c>
      <c r="D583" s="5">
        <f>IF(ISNUMBER(VLOOKUP($A583,'Lookup tables'!$A$2:$E$247,4,FALSE)),VLOOKUP($A583,'Lookup tables'!$A$2:$E$247,4,FALSE),0)</f>
        <v>0</v>
      </c>
      <c r="E583" s="4"/>
      <c r="F583" s="7">
        <f t="shared" si="213"/>
        <v>0</v>
      </c>
      <c r="G583" s="87"/>
      <c r="H583" s="2"/>
      <c r="I583" s="21">
        <f t="shared" si="212"/>
        <v>0</v>
      </c>
      <c r="J583" s="21">
        <f t="shared" si="214"/>
        <v>0</v>
      </c>
      <c r="K583" s="21">
        <f t="shared" si="215"/>
        <v>0</v>
      </c>
      <c r="T583" s="46">
        <f t="shared" si="200"/>
        <v>0</v>
      </c>
      <c r="U583" s="31">
        <f t="shared" si="207"/>
        <v>659</v>
      </c>
      <c r="V583" s="31">
        <f>IF(T583=0,0,IF(U583=1,1,IF(COUNTIF($T$65:T582,T583)=0,1,0)))</f>
        <v>0</v>
      </c>
      <c r="W583" s="31">
        <f>IF(T583=0,0,SUM($V$65:V583))</f>
        <v>0</v>
      </c>
      <c r="X583" s="31" t="str">
        <f t="shared" si="201"/>
        <v>-</v>
      </c>
      <c r="Y583" s="43"/>
      <c r="Z583" s="29">
        <v>505</v>
      </c>
      <c r="AA583" s="31" t="str">
        <f t="shared" si="208"/>
        <v/>
      </c>
      <c r="AB583" s="31" t="str">
        <f t="shared" si="209"/>
        <v/>
      </c>
      <c r="AC583" s="31" t="str">
        <f t="shared" si="210"/>
        <v/>
      </c>
      <c r="AD583" s="30">
        <f t="shared" si="211"/>
        <v>0</v>
      </c>
    </row>
    <row r="584" spans="1:44" x14ac:dyDescent="0.25">
      <c r="A584" s="3"/>
      <c r="B584" s="5" t="str">
        <f>IFERROR(VLOOKUP($A584,'Lookup tables'!$A$2:$E$247,2,FALSE),"")</f>
        <v/>
      </c>
      <c r="C584" s="27" t="str">
        <f>IFERROR(VLOOKUP(A584,'Lookup tables'!$A$2:$E$247,5,FALSE),"")</f>
        <v/>
      </c>
      <c r="D584" s="5">
        <f>IF(ISNUMBER(VLOOKUP($A584,'Lookup tables'!$A$2:$E$247,4,FALSE)),VLOOKUP($A584,'Lookup tables'!$A$2:$E$247,4,FALSE),0)</f>
        <v>0</v>
      </c>
      <c r="E584" s="4"/>
      <c r="F584" s="7">
        <f t="shared" si="213"/>
        <v>0</v>
      </c>
      <c r="G584" s="87"/>
      <c r="H584" s="2"/>
      <c r="I584" s="21">
        <f t="shared" si="212"/>
        <v>0</v>
      </c>
      <c r="J584" s="21">
        <f t="shared" si="214"/>
        <v>0</v>
      </c>
      <c r="K584" s="21">
        <f t="shared" si="215"/>
        <v>0</v>
      </c>
      <c r="T584" s="46">
        <f t="shared" si="200"/>
        <v>0</v>
      </c>
      <c r="U584" s="31">
        <f t="shared" si="207"/>
        <v>659</v>
      </c>
      <c r="V584" s="31">
        <f>IF(T584=0,0,IF(U584=1,1,IF(COUNTIF($T$65:T583,T584)=0,1,0)))</f>
        <v>0</v>
      </c>
      <c r="W584" s="31">
        <f>IF(T584=0,0,SUM($V$65:V584))</f>
        <v>0</v>
      </c>
      <c r="X584" s="31" t="str">
        <f t="shared" si="201"/>
        <v>-</v>
      </c>
      <c r="Y584" s="43"/>
      <c r="Z584" s="29">
        <v>506</v>
      </c>
      <c r="AA584" s="31" t="str">
        <f t="shared" si="208"/>
        <v/>
      </c>
      <c r="AB584" s="31" t="str">
        <f t="shared" si="209"/>
        <v/>
      </c>
      <c r="AC584" s="31" t="str">
        <f t="shared" si="210"/>
        <v/>
      </c>
      <c r="AD584" s="30">
        <f t="shared" si="211"/>
        <v>0</v>
      </c>
    </row>
    <row r="585" spans="1:44" x14ac:dyDescent="0.25">
      <c r="A585" s="3"/>
      <c r="B585" s="5" t="str">
        <f>IFERROR(VLOOKUP($A585,'Lookup tables'!$A$2:$E$247,2,FALSE),"")</f>
        <v/>
      </c>
      <c r="C585" s="27" t="str">
        <f>IFERROR(VLOOKUP(A585,'Lookup tables'!$A$2:$E$247,5,FALSE),"")</f>
        <v/>
      </c>
      <c r="D585" s="5">
        <f>IF(ISNUMBER(VLOOKUP($A585,'Lookup tables'!$A$2:$E$247,4,FALSE)),VLOOKUP($A585,'Lookup tables'!$A$2:$E$247,4,FALSE),0)</f>
        <v>0</v>
      </c>
      <c r="E585" s="4"/>
      <c r="F585" s="7">
        <f t="shared" si="213"/>
        <v>0</v>
      </c>
      <c r="G585" s="87"/>
      <c r="H585" s="2"/>
      <c r="I585" s="21">
        <f t="shared" si="212"/>
        <v>0</v>
      </c>
      <c r="J585" s="21">
        <f t="shared" si="214"/>
        <v>0</v>
      </c>
      <c r="K585" s="21">
        <f t="shared" si="215"/>
        <v>0</v>
      </c>
      <c r="T585" s="46">
        <f t="shared" si="200"/>
        <v>0</v>
      </c>
      <c r="U585" s="31">
        <f t="shared" si="207"/>
        <v>659</v>
      </c>
      <c r="V585" s="31">
        <f>IF(T585=0,0,IF(U585=1,1,IF(COUNTIF($T$65:T584,T585)=0,1,0)))</f>
        <v>0</v>
      </c>
      <c r="W585" s="31">
        <f>IF(T585=0,0,SUM($V$65:V585))</f>
        <v>0</v>
      </c>
      <c r="X585" s="31" t="str">
        <f t="shared" si="201"/>
        <v>-</v>
      </c>
      <c r="Y585" s="43"/>
      <c r="Z585" s="29">
        <v>507</v>
      </c>
      <c r="AA585" s="31" t="str">
        <f t="shared" si="208"/>
        <v/>
      </c>
      <c r="AB585" s="31" t="str">
        <f t="shared" si="209"/>
        <v/>
      </c>
      <c r="AC585" s="31" t="str">
        <f t="shared" si="210"/>
        <v/>
      </c>
      <c r="AD585" s="30">
        <f t="shared" si="211"/>
        <v>0</v>
      </c>
    </row>
    <row r="586" spans="1:44" x14ac:dyDescent="0.25">
      <c r="A586" s="19"/>
      <c r="B586" s="2"/>
      <c r="C586" s="2"/>
      <c r="D586" s="2"/>
      <c r="E586" s="2"/>
      <c r="F586" s="2"/>
      <c r="G586" s="87"/>
      <c r="H586" s="2"/>
      <c r="I586" s="2"/>
      <c r="J586" s="2"/>
      <c r="K586" s="2"/>
      <c r="T586" s="46">
        <f t="shared" si="200"/>
        <v>0</v>
      </c>
      <c r="U586" s="31">
        <f t="shared" si="207"/>
        <v>659</v>
      </c>
      <c r="V586" s="31">
        <f>IF(T586=0,0,IF(U586=1,1,IF(COUNTIF($T$65:T585,T586)=0,1,0)))</f>
        <v>0</v>
      </c>
      <c r="W586" s="31">
        <f>IF(T586=0,0,SUM($V$65:V586))</f>
        <v>0</v>
      </c>
      <c r="X586" s="31" t="str">
        <f t="shared" si="201"/>
        <v>-</v>
      </c>
      <c r="Y586" s="43"/>
      <c r="Z586" s="29">
        <v>508</v>
      </c>
      <c r="AA586" s="31" t="str">
        <f t="shared" si="208"/>
        <v/>
      </c>
      <c r="AB586" s="31" t="str">
        <f t="shared" si="209"/>
        <v/>
      </c>
      <c r="AC586" s="31" t="str">
        <f t="shared" si="210"/>
        <v/>
      </c>
      <c r="AD586" s="30">
        <f t="shared" si="211"/>
        <v>0</v>
      </c>
    </row>
    <row r="587" spans="1:44" ht="20.25" x14ac:dyDescent="0.35">
      <c r="A587" s="24" t="s">
        <v>41</v>
      </c>
      <c r="B587" s="2"/>
      <c r="C587" s="2"/>
      <c r="D587" s="2"/>
      <c r="E587" s="2"/>
      <c r="F587" s="2"/>
      <c r="G587" s="87"/>
      <c r="H587" s="2"/>
      <c r="I587" s="2"/>
      <c r="J587" s="2"/>
      <c r="K587" s="2"/>
      <c r="T587" s="46">
        <f t="shared" si="200"/>
        <v>0</v>
      </c>
      <c r="U587" s="31">
        <f t="shared" si="207"/>
        <v>659</v>
      </c>
      <c r="V587" s="31">
        <f>IF(T587=0,0,IF(U587=1,1,IF(COUNTIF($T$65:T586,T587)=0,1,0)))</f>
        <v>0</v>
      </c>
      <c r="W587" s="31">
        <f>IF(T587=0,0,SUM($V$65:V587))</f>
        <v>0</v>
      </c>
      <c r="X587" s="31" t="str">
        <f t="shared" si="201"/>
        <v>-</v>
      </c>
      <c r="Y587" s="43"/>
      <c r="Z587" s="29">
        <v>509</v>
      </c>
      <c r="AA587" s="31" t="str">
        <f t="shared" si="208"/>
        <v/>
      </c>
      <c r="AB587" s="31" t="str">
        <f t="shared" si="209"/>
        <v/>
      </c>
      <c r="AC587" s="31" t="str">
        <f t="shared" si="210"/>
        <v/>
      </c>
      <c r="AD587" s="30">
        <f t="shared" si="211"/>
        <v>0</v>
      </c>
    </row>
    <row r="588" spans="1:44" ht="63" customHeight="1" x14ac:dyDescent="0.25">
      <c r="A588" s="136" t="s">
        <v>42</v>
      </c>
      <c r="B588" s="141"/>
      <c r="C588" s="141"/>
      <c r="D588" s="141"/>
      <c r="E588" s="141"/>
      <c r="F588" s="137"/>
      <c r="G588" s="87"/>
      <c r="H588" s="2"/>
      <c r="I588" s="2"/>
      <c r="J588" s="2"/>
      <c r="K588" s="2"/>
      <c r="T588" s="46">
        <f t="shared" si="200"/>
        <v>0</v>
      </c>
      <c r="U588" s="31">
        <f t="shared" si="207"/>
        <v>659</v>
      </c>
      <c r="V588" s="31">
        <f>IF(T588=0,0,IF(U588=1,1,IF(COUNTIF($T$65:T587,T588)=0,1,0)))</f>
        <v>0</v>
      </c>
      <c r="W588" s="31">
        <f>IF(T588=0,0,SUM($V$65:V588))</f>
        <v>0</v>
      </c>
      <c r="X588" s="31" t="str">
        <f t="shared" si="201"/>
        <v>-</v>
      </c>
      <c r="Y588" s="43"/>
      <c r="Z588" s="29">
        <v>510</v>
      </c>
      <c r="AA588" s="31" t="str">
        <f t="shared" si="208"/>
        <v/>
      </c>
      <c r="AB588" s="31" t="str">
        <f t="shared" si="209"/>
        <v/>
      </c>
      <c r="AC588" s="31" t="str">
        <f t="shared" si="210"/>
        <v/>
      </c>
      <c r="AD588" s="30">
        <f t="shared" si="211"/>
        <v>0</v>
      </c>
    </row>
    <row r="589" spans="1:44" ht="48" x14ac:dyDescent="0.25">
      <c r="A589" s="17" t="s">
        <v>34</v>
      </c>
      <c r="B589" s="6" t="s">
        <v>35</v>
      </c>
      <c r="C589" s="6" t="s">
        <v>18</v>
      </c>
      <c r="D589" s="6" t="s">
        <v>36</v>
      </c>
      <c r="E589" s="10" t="s">
        <v>37</v>
      </c>
      <c r="F589" s="10" t="s">
        <v>38</v>
      </c>
      <c r="G589" s="87"/>
      <c r="H589" s="2"/>
      <c r="I589" s="2"/>
      <c r="J589" s="2"/>
      <c r="K589" s="2"/>
      <c r="M589" s="35"/>
      <c r="N589" s="35"/>
      <c r="O589" s="35"/>
      <c r="P589" s="35"/>
      <c r="Q589" s="35"/>
      <c r="R589" s="35"/>
      <c r="T589" s="46">
        <f t="shared" si="200"/>
        <v>0</v>
      </c>
      <c r="U589" s="31">
        <f t="shared" si="207"/>
        <v>659</v>
      </c>
      <c r="V589" s="31">
        <f>IF(T589=0,0,IF(U589=1,1,IF(COUNTIF($T$65:T588,T589)=0,1,0)))</f>
        <v>0</v>
      </c>
      <c r="W589" s="31">
        <f>IF(T589=0,0,SUM($V$65:V589))</f>
        <v>0</v>
      </c>
      <c r="X589" s="31" t="str">
        <f t="shared" si="201"/>
        <v>-</v>
      </c>
      <c r="Y589" s="43"/>
      <c r="Z589" s="29">
        <v>511</v>
      </c>
      <c r="AA589" s="31" t="str">
        <f t="shared" si="208"/>
        <v/>
      </c>
      <c r="AB589" s="31" t="str">
        <f t="shared" si="209"/>
        <v/>
      </c>
      <c r="AC589" s="31" t="str">
        <f t="shared" si="210"/>
        <v/>
      </c>
      <c r="AD589" s="30">
        <f t="shared" si="211"/>
        <v>0</v>
      </c>
    </row>
    <row r="590" spans="1:44" x14ac:dyDescent="0.25">
      <c r="A590" s="3"/>
      <c r="B590" s="4"/>
      <c r="C590" s="77"/>
      <c r="D590" s="5">
        <f>IF(ISNUMBER(VLOOKUP(AR590,'Lookup tables'!$I$2:$J$15,2,FALSE)),VLOOKUP(AR590,'Lookup tables'!$I$2:$J$15,2,FALSE),0)</f>
        <v>0</v>
      </c>
      <c r="E590" s="4"/>
      <c r="F590" s="7">
        <f>D590*E590</f>
        <v>0</v>
      </c>
      <c r="G590" s="87" t="str">
        <f t="shared" ref="G590:G609" si="216">IF(S590=FALSE,$R$61,"")</f>
        <v/>
      </c>
      <c r="H590" s="2"/>
      <c r="I590" s="2"/>
      <c r="J590" s="2"/>
      <c r="K590" s="2"/>
      <c r="M590" s="36">
        <f t="shared" ref="M590:R590" si="217">A590</f>
        <v>0</v>
      </c>
      <c r="N590" s="36">
        <f t="shared" si="217"/>
        <v>0</v>
      </c>
      <c r="O590" s="36">
        <f t="shared" si="217"/>
        <v>0</v>
      </c>
      <c r="P590" s="36">
        <f t="shared" si="217"/>
        <v>0</v>
      </c>
      <c r="Q590" s="36">
        <f t="shared" si="217"/>
        <v>0</v>
      </c>
      <c r="R590" s="45">
        <f t="shared" si="217"/>
        <v>0</v>
      </c>
      <c r="S590" s="83" t="str">
        <f t="shared" ref="S590:S609" si="218">IF(ISBLANK(C590),"BLANK",SUMPRODUCT(--($M$65:$M$759=M590),--($N$65:$N$759=B590),--($O$65:$O$759=O590))=COUNTIF($M$65:$M$759,M590))</f>
        <v>BLANK</v>
      </c>
      <c r="T590" s="46">
        <f t="shared" si="200"/>
        <v>0</v>
      </c>
      <c r="U590" s="31">
        <f t="shared" si="207"/>
        <v>659</v>
      </c>
      <c r="V590" s="31">
        <f>IF(T590=0,0,IF(U590=1,1,IF(COUNTIF($T$65:T589,T590)=0,1,0)))</f>
        <v>0</v>
      </c>
      <c r="W590" s="31">
        <f>IF(T590=0,0,SUM($V$65:V590))</f>
        <v>0</v>
      </c>
      <c r="X590" s="31" t="str">
        <f t="shared" si="201"/>
        <v>-</v>
      </c>
      <c r="Y590" s="43"/>
      <c r="Z590" s="29">
        <v>512</v>
      </c>
      <c r="AA590" s="31" t="str">
        <f t="shared" si="208"/>
        <v/>
      </c>
      <c r="AB590" s="31" t="str">
        <f t="shared" si="209"/>
        <v/>
      </c>
      <c r="AC590" s="31" t="str">
        <f t="shared" si="210"/>
        <v/>
      </c>
      <c r="AD590" s="30">
        <f t="shared" si="211"/>
        <v>0</v>
      </c>
      <c r="AR590" s="1">
        <f>IF($C590='Lookup tables'!$G$13,'Lookup tables'!$I$13,IF($C590='Lookup tables'!$G$14,'Lookup tables'!$I$14,$C590))</f>
        <v>0</v>
      </c>
    </row>
    <row r="591" spans="1:44" x14ac:dyDescent="0.25">
      <c r="A591" s="3"/>
      <c r="B591" s="4"/>
      <c r="C591" s="77"/>
      <c r="D591" s="5">
        <f>IF(ISNUMBER(VLOOKUP(AR591,'Lookup tables'!$I$2:$J$15,2,FALSE)),VLOOKUP(AR591,'Lookup tables'!$I$2:$J$15,2,FALSE),0)</f>
        <v>0</v>
      </c>
      <c r="E591" s="4"/>
      <c r="F591" s="7">
        <f t="shared" ref="F591:F609" si="219">D591*E591</f>
        <v>0</v>
      </c>
      <c r="G591" s="87" t="str">
        <f t="shared" si="216"/>
        <v/>
      </c>
      <c r="H591" s="2"/>
      <c r="I591" s="2"/>
      <c r="J591" s="2"/>
      <c r="K591" s="2"/>
      <c r="M591" s="36">
        <f t="shared" ref="M591:M609" si="220">A591</f>
        <v>0</v>
      </c>
      <c r="N591" s="36">
        <f t="shared" ref="N591:N609" si="221">B591</f>
        <v>0</v>
      </c>
      <c r="O591" s="36">
        <f t="shared" ref="O591:O609" si="222">C591</f>
        <v>0</v>
      </c>
      <c r="P591" s="36">
        <f t="shared" ref="P591:P609" si="223">D591</f>
        <v>0</v>
      </c>
      <c r="Q591" s="36">
        <f t="shared" ref="Q591:Q609" si="224">E591</f>
        <v>0</v>
      </c>
      <c r="R591" s="45">
        <f t="shared" ref="R591:R609" si="225">F591</f>
        <v>0</v>
      </c>
      <c r="S591" s="83" t="str">
        <f t="shared" si="218"/>
        <v>BLANK</v>
      </c>
      <c r="T591" s="46">
        <f t="shared" si="200"/>
        <v>0</v>
      </c>
      <c r="U591" s="31">
        <f t="shared" si="207"/>
        <v>659</v>
      </c>
      <c r="V591" s="31">
        <f>IF(T591=0,0,IF(U591=1,1,IF(COUNTIF($T$65:T590,T591)=0,1,0)))</f>
        <v>0</v>
      </c>
      <c r="W591" s="31">
        <f>IF(T591=0,0,SUM($V$65:V591))</f>
        <v>0</v>
      </c>
      <c r="X591" s="31" t="str">
        <f t="shared" si="201"/>
        <v>-</v>
      </c>
      <c r="Y591" s="43"/>
      <c r="Z591" s="29">
        <v>513</v>
      </c>
      <c r="AA591" s="31" t="str">
        <f t="shared" si="208"/>
        <v/>
      </c>
      <c r="AB591" s="31" t="str">
        <f t="shared" si="209"/>
        <v/>
      </c>
      <c r="AC591" s="31" t="str">
        <f t="shared" si="210"/>
        <v/>
      </c>
      <c r="AD591" s="30">
        <f t="shared" si="211"/>
        <v>0</v>
      </c>
      <c r="AR591" s="1">
        <f>IF($C591='Lookup tables'!$G$13,'Lookup tables'!$I$13,IF($C591='Lookup tables'!$G$14,'Lookup tables'!$I$14,$C591))</f>
        <v>0</v>
      </c>
    </row>
    <row r="592" spans="1:44" x14ac:dyDescent="0.25">
      <c r="A592" s="3"/>
      <c r="B592" s="4"/>
      <c r="C592" s="77"/>
      <c r="D592" s="5">
        <f>IF(ISNUMBER(VLOOKUP(AR592,'Lookup tables'!$I$2:$J$15,2,FALSE)),VLOOKUP(AR592,'Lookup tables'!$I$2:$J$15,2,FALSE),0)</f>
        <v>0</v>
      </c>
      <c r="E592" s="4"/>
      <c r="F592" s="7">
        <f t="shared" si="219"/>
        <v>0</v>
      </c>
      <c r="G592" s="87" t="str">
        <f t="shared" si="216"/>
        <v/>
      </c>
      <c r="H592" s="2"/>
      <c r="I592" s="2"/>
      <c r="J592" s="2"/>
      <c r="K592" s="2"/>
      <c r="M592" s="36">
        <f t="shared" si="220"/>
        <v>0</v>
      </c>
      <c r="N592" s="36">
        <f t="shared" si="221"/>
        <v>0</v>
      </c>
      <c r="O592" s="36">
        <f t="shared" si="222"/>
        <v>0</v>
      </c>
      <c r="P592" s="36">
        <f t="shared" si="223"/>
        <v>0</v>
      </c>
      <c r="Q592" s="36">
        <f t="shared" si="224"/>
        <v>0</v>
      </c>
      <c r="R592" s="45">
        <f t="shared" si="225"/>
        <v>0</v>
      </c>
      <c r="S592" s="83" t="str">
        <f t="shared" si="218"/>
        <v>BLANK</v>
      </c>
      <c r="T592" s="46">
        <f t="shared" ref="T592:T657" si="226">IF(ISBLANK(M592),0,M592)</f>
        <v>0</v>
      </c>
      <c r="U592" s="31">
        <f t="shared" ref="U592:U623" si="227">COUNTIF($T$65:$T$759,T592)</f>
        <v>659</v>
      </c>
      <c r="V592" s="31">
        <f>IF(T592=0,0,IF(U592=1,1,IF(COUNTIF($T$65:T591,T592)=0,1,0)))</f>
        <v>0</v>
      </c>
      <c r="W592" s="31">
        <f>IF(T592=0,0,SUM($V$65:V592))</f>
        <v>0</v>
      </c>
      <c r="X592" s="31" t="str">
        <f t="shared" ref="X592:X657" si="228">IF(ISNA(IF(V592=1,T592,"-")),"-",IF(V592=1,T592,"-"))</f>
        <v>-</v>
      </c>
      <c r="Y592" s="43"/>
      <c r="Z592" s="29">
        <v>514</v>
      </c>
      <c r="AA592" s="31" t="str">
        <f t="shared" ref="AA592:AA623" si="229">IF(ISNA(VLOOKUP(Z592,$W$65:$X$759,2,0)),"",VLOOKUP(Z592,$W$65:$X$759,2,0))</f>
        <v/>
      </c>
      <c r="AB592" s="31" t="str">
        <f t="shared" ref="AB592:AB623" si="230">IF(ISNA(INDEX($N$65:$N$759,MATCH(AA592,$M$65:$M$759,0))),"",INDEX($N$65:$N$759,MATCH(AA592,$M$65:$M$759,0)))</f>
        <v/>
      </c>
      <c r="AC592" s="31" t="str">
        <f t="shared" ref="AC592:AC623" si="231">IF(ISNA(INDEX($O$65:$O$759,MATCH(AA592,$M$65:$M$759,0))),"",INDEX($O$65:$O$759,MATCH(AA592,$M$65:$M$759,0)))</f>
        <v/>
      </c>
      <c r="AD592" s="30">
        <f t="shared" ref="AD592:AD623" si="232">SUMIF($M$65:$M$759,AA592,$R$65:$R$759)</f>
        <v>0</v>
      </c>
      <c r="AR592" s="1">
        <f>IF($C592='Lookup tables'!$G$13,'Lookup tables'!$I$13,IF($C592='Lookup tables'!$G$14,'Lookup tables'!$I$14,$C592))</f>
        <v>0</v>
      </c>
    </row>
    <row r="593" spans="1:44" x14ac:dyDescent="0.25">
      <c r="A593" s="3"/>
      <c r="B593" s="4"/>
      <c r="C593" s="77"/>
      <c r="D593" s="5">
        <f>IF(ISNUMBER(VLOOKUP(AR593,'Lookup tables'!$I$2:$J$15,2,FALSE)),VLOOKUP(AR593,'Lookup tables'!$I$2:$J$15,2,FALSE),0)</f>
        <v>0</v>
      </c>
      <c r="E593" s="4"/>
      <c r="F593" s="7">
        <f t="shared" si="219"/>
        <v>0</v>
      </c>
      <c r="G593" s="87" t="str">
        <f t="shared" si="216"/>
        <v/>
      </c>
      <c r="H593" s="2"/>
      <c r="I593" s="2"/>
      <c r="J593" s="2"/>
      <c r="K593" s="2"/>
      <c r="M593" s="36">
        <f t="shared" si="220"/>
        <v>0</v>
      </c>
      <c r="N593" s="36">
        <f t="shared" si="221"/>
        <v>0</v>
      </c>
      <c r="O593" s="36">
        <f t="shared" si="222"/>
        <v>0</v>
      </c>
      <c r="P593" s="36">
        <f t="shared" si="223"/>
        <v>0</v>
      </c>
      <c r="Q593" s="36">
        <f t="shared" si="224"/>
        <v>0</v>
      </c>
      <c r="R593" s="45">
        <f t="shared" si="225"/>
        <v>0</v>
      </c>
      <c r="S593" s="83" t="str">
        <f t="shared" si="218"/>
        <v>BLANK</v>
      </c>
      <c r="T593" s="46">
        <f t="shared" si="226"/>
        <v>0</v>
      </c>
      <c r="U593" s="31">
        <f t="shared" si="227"/>
        <v>659</v>
      </c>
      <c r="V593" s="31">
        <f>IF(T593=0,0,IF(U593=1,1,IF(COUNTIF($T$65:T592,T593)=0,1,0)))</f>
        <v>0</v>
      </c>
      <c r="W593" s="31">
        <f>IF(T593=0,0,SUM($V$65:V593))</f>
        <v>0</v>
      </c>
      <c r="X593" s="31" t="str">
        <f t="shared" si="228"/>
        <v>-</v>
      </c>
      <c r="Y593" s="43"/>
      <c r="Z593" s="29">
        <v>515</v>
      </c>
      <c r="AA593" s="31" t="str">
        <f t="shared" si="229"/>
        <v/>
      </c>
      <c r="AB593" s="31" t="str">
        <f t="shared" si="230"/>
        <v/>
      </c>
      <c r="AC593" s="31" t="str">
        <f t="shared" si="231"/>
        <v/>
      </c>
      <c r="AD593" s="30">
        <f t="shared" si="232"/>
        <v>0</v>
      </c>
      <c r="AR593" s="1">
        <f>IF($C593='Lookup tables'!$G$13,'Lookup tables'!$I$13,IF($C593='Lookup tables'!$G$14,'Lookup tables'!$I$14,$C593))</f>
        <v>0</v>
      </c>
    </row>
    <row r="594" spans="1:44" x14ac:dyDescent="0.25">
      <c r="A594" s="3"/>
      <c r="B594" s="4"/>
      <c r="C594" s="77"/>
      <c r="D594" s="5">
        <f>IF(ISNUMBER(VLOOKUP(AR594,'Lookup tables'!$I$2:$J$15,2,FALSE)),VLOOKUP(AR594,'Lookup tables'!$I$2:$J$15,2,FALSE),0)</f>
        <v>0</v>
      </c>
      <c r="E594" s="4"/>
      <c r="F594" s="7">
        <f t="shared" si="219"/>
        <v>0</v>
      </c>
      <c r="G594" s="87" t="str">
        <f t="shared" si="216"/>
        <v/>
      </c>
      <c r="H594" s="2"/>
      <c r="I594" s="2"/>
      <c r="J594" s="2"/>
      <c r="K594" s="2"/>
      <c r="M594" s="36">
        <f t="shared" si="220"/>
        <v>0</v>
      </c>
      <c r="N594" s="36">
        <f t="shared" si="221"/>
        <v>0</v>
      </c>
      <c r="O594" s="36">
        <f t="shared" si="222"/>
        <v>0</v>
      </c>
      <c r="P594" s="36">
        <f t="shared" si="223"/>
        <v>0</v>
      </c>
      <c r="Q594" s="36">
        <f t="shared" si="224"/>
        <v>0</v>
      </c>
      <c r="R594" s="45">
        <f t="shared" si="225"/>
        <v>0</v>
      </c>
      <c r="S594" s="83" t="str">
        <f t="shared" si="218"/>
        <v>BLANK</v>
      </c>
      <c r="T594" s="46">
        <f t="shared" si="226"/>
        <v>0</v>
      </c>
      <c r="U594" s="31">
        <f t="shared" si="227"/>
        <v>659</v>
      </c>
      <c r="V594" s="31">
        <f>IF(T594=0,0,IF(U594=1,1,IF(COUNTIF($T$65:T593,T594)=0,1,0)))</f>
        <v>0</v>
      </c>
      <c r="W594" s="31">
        <f>IF(T594=0,0,SUM($V$65:V594))</f>
        <v>0</v>
      </c>
      <c r="X594" s="31" t="str">
        <f t="shared" si="228"/>
        <v>-</v>
      </c>
      <c r="Y594" s="43"/>
      <c r="Z594" s="29">
        <v>516</v>
      </c>
      <c r="AA594" s="31" t="str">
        <f t="shared" si="229"/>
        <v/>
      </c>
      <c r="AB594" s="31" t="str">
        <f t="shared" si="230"/>
        <v/>
      </c>
      <c r="AC594" s="31" t="str">
        <f t="shared" si="231"/>
        <v/>
      </c>
      <c r="AD594" s="30">
        <f t="shared" si="232"/>
        <v>0</v>
      </c>
      <c r="AR594" s="1">
        <f>IF($C594='Lookup tables'!$G$13,'Lookup tables'!$I$13,IF($C594='Lookup tables'!$G$14,'Lookup tables'!$I$14,$C594))</f>
        <v>0</v>
      </c>
    </row>
    <row r="595" spans="1:44" x14ac:dyDescent="0.25">
      <c r="A595" s="3"/>
      <c r="B595" s="4"/>
      <c r="C595" s="77"/>
      <c r="D595" s="5">
        <f>IF(ISNUMBER(VLOOKUP(AR595,'Lookup tables'!$I$2:$J$15,2,FALSE)),VLOOKUP(AR595,'Lookup tables'!$I$2:$J$15,2,FALSE),0)</f>
        <v>0</v>
      </c>
      <c r="E595" s="4"/>
      <c r="F595" s="7">
        <f t="shared" si="219"/>
        <v>0</v>
      </c>
      <c r="G595" s="87" t="str">
        <f t="shared" si="216"/>
        <v/>
      </c>
      <c r="H595" s="2"/>
      <c r="I595" s="2"/>
      <c r="J595" s="2"/>
      <c r="K595" s="2"/>
      <c r="M595" s="36">
        <f t="shared" si="220"/>
        <v>0</v>
      </c>
      <c r="N595" s="36">
        <f t="shared" si="221"/>
        <v>0</v>
      </c>
      <c r="O595" s="36">
        <f t="shared" si="222"/>
        <v>0</v>
      </c>
      <c r="P595" s="36">
        <f t="shared" si="223"/>
        <v>0</v>
      </c>
      <c r="Q595" s="36">
        <f t="shared" si="224"/>
        <v>0</v>
      </c>
      <c r="R595" s="45">
        <f t="shared" si="225"/>
        <v>0</v>
      </c>
      <c r="S595" s="83" t="str">
        <f t="shared" si="218"/>
        <v>BLANK</v>
      </c>
      <c r="T595" s="46">
        <f t="shared" si="226"/>
        <v>0</v>
      </c>
      <c r="U595" s="31">
        <f t="shared" si="227"/>
        <v>659</v>
      </c>
      <c r="V595" s="31">
        <f>IF(T595=0,0,IF(U595=1,1,IF(COUNTIF($T$65:T594,T595)=0,1,0)))</f>
        <v>0</v>
      </c>
      <c r="W595" s="31">
        <f>IF(T595=0,0,SUM($V$65:V595))</f>
        <v>0</v>
      </c>
      <c r="X595" s="31" t="str">
        <f t="shared" si="228"/>
        <v>-</v>
      </c>
      <c r="Y595" s="43"/>
      <c r="Z595" s="29">
        <v>517</v>
      </c>
      <c r="AA595" s="31" t="str">
        <f t="shared" si="229"/>
        <v/>
      </c>
      <c r="AB595" s="31" t="str">
        <f t="shared" si="230"/>
        <v/>
      </c>
      <c r="AC595" s="31" t="str">
        <f t="shared" si="231"/>
        <v/>
      </c>
      <c r="AD595" s="30">
        <f t="shared" si="232"/>
        <v>0</v>
      </c>
      <c r="AR595" s="1">
        <f>IF($C595='Lookup tables'!$G$13,'Lookup tables'!$I$13,IF($C595='Lookup tables'!$G$14,'Lookup tables'!$I$14,$C595))</f>
        <v>0</v>
      </c>
    </row>
    <row r="596" spans="1:44" x14ac:dyDescent="0.25">
      <c r="A596" s="3"/>
      <c r="B596" s="4"/>
      <c r="C596" s="77"/>
      <c r="D596" s="5">
        <f>IF(ISNUMBER(VLOOKUP(AR596,'Lookup tables'!$I$2:$J$15,2,FALSE)),VLOOKUP(AR596,'Lookup tables'!$I$2:$J$15,2,FALSE),0)</f>
        <v>0</v>
      </c>
      <c r="E596" s="4"/>
      <c r="F596" s="7">
        <f t="shared" si="219"/>
        <v>0</v>
      </c>
      <c r="G596" s="87" t="str">
        <f t="shared" si="216"/>
        <v/>
      </c>
      <c r="H596" s="2"/>
      <c r="I596" s="2"/>
      <c r="J596" s="2"/>
      <c r="K596" s="2"/>
      <c r="M596" s="36">
        <f t="shared" si="220"/>
        <v>0</v>
      </c>
      <c r="N596" s="36">
        <f t="shared" si="221"/>
        <v>0</v>
      </c>
      <c r="O596" s="36">
        <f t="shared" si="222"/>
        <v>0</v>
      </c>
      <c r="P596" s="36">
        <f t="shared" si="223"/>
        <v>0</v>
      </c>
      <c r="Q596" s="36">
        <f t="shared" si="224"/>
        <v>0</v>
      </c>
      <c r="R596" s="45">
        <f t="shared" si="225"/>
        <v>0</v>
      </c>
      <c r="S596" s="83" t="str">
        <f t="shared" si="218"/>
        <v>BLANK</v>
      </c>
      <c r="T596" s="46">
        <f t="shared" si="226"/>
        <v>0</v>
      </c>
      <c r="U596" s="31">
        <f t="shared" si="227"/>
        <v>659</v>
      </c>
      <c r="V596" s="31">
        <f>IF(T596=0,0,IF(U596=1,1,IF(COUNTIF($T$65:T595,T596)=0,1,0)))</f>
        <v>0</v>
      </c>
      <c r="W596" s="31">
        <f>IF(T596=0,0,SUM($V$65:V596))</f>
        <v>0</v>
      </c>
      <c r="X596" s="31" t="str">
        <f t="shared" si="228"/>
        <v>-</v>
      </c>
      <c r="Y596" s="43"/>
      <c r="Z596" s="29">
        <v>518</v>
      </c>
      <c r="AA596" s="31" t="str">
        <f t="shared" si="229"/>
        <v/>
      </c>
      <c r="AB596" s="31" t="str">
        <f t="shared" si="230"/>
        <v/>
      </c>
      <c r="AC596" s="31" t="str">
        <f t="shared" si="231"/>
        <v/>
      </c>
      <c r="AD596" s="30">
        <f t="shared" si="232"/>
        <v>0</v>
      </c>
      <c r="AR596" s="1">
        <f>IF($C596='Lookup tables'!$G$13,'Lookup tables'!$I$13,IF($C596='Lookup tables'!$G$14,'Lookup tables'!$I$14,$C596))</f>
        <v>0</v>
      </c>
    </row>
    <row r="597" spans="1:44" x14ac:dyDescent="0.25">
      <c r="A597" s="3"/>
      <c r="B597" s="4"/>
      <c r="C597" s="77"/>
      <c r="D597" s="5">
        <f>IF(ISNUMBER(VLOOKUP(AR597,'Lookup tables'!$I$2:$J$15,2,FALSE)),VLOOKUP(AR597,'Lookup tables'!$I$2:$J$15,2,FALSE),0)</f>
        <v>0</v>
      </c>
      <c r="E597" s="4"/>
      <c r="F597" s="7">
        <f t="shared" si="219"/>
        <v>0</v>
      </c>
      <c r="G597" s="87" t="str">
        <f t="shared" si="216"/>
        <v/>
      </c>
      <c r="H597" s="2"/>
      <c r="I597" s="2"/>
      <c r="J597" s="2"/>
      <c r="K597" s="2"/>
      <c r="M597" s="36">
        <f t="shared" si="220"/>
        <v>0</v>
      </c>
      <c r="N597" s="36">
        <f t="shared" si="221"/>
        <v>0</v>
      </c>
      <c r="O597" s="36">
        <f t="shared" si="222"/>
        <v>0</v>
      </c>
      <c r="P597" s="36">
        <f t="shared" si="223"/>
        <v>0</v>
      </c>
      <c r="Q597" s="36">
        <f t="shared" si="224"/>
        <v>0</v>
      </c>
      <c r="R597" s="45">
        <f t="shared" si="225"/>
        <v>0</v>
      </c>
      <c r="S597" s="83" t="str">
        <f t="shared" si="218"/>
        <v>BLANK</v>
      </c>
      <c r="T597" s="46">
        <f t="shared" si="226"/>
        <v>0</v>
      </c>
      <c r="U597" s="31">
        <f t="shared" si="227"/>
        <v>659</v>
      </c>
      <c r="V597" s="31">
        <f>IF(T597=0,0,IF(U597=1,1,IF(COUNTIF($T$65:T596,T597)=0,1,0)))</f>
        <v>0</v>
      </c>
      <c r="W597" s="31">
        <f>IF(T597=0,0,SUM($V$65:V597))</f>
        <v>0</v>
      </c>
      <c r="X597" s="31" t="str">
        <f t="shared" si="228"/>
        <v>-</v>
      </c>
      <c r="Y597" s="43"/>
      <c r="Z597" s="29">
        <v>519</v>
      </c>
      <c r="AA597" s="31" t="str">
        <f t="shared" si="229"/>
        <v/>
      </c>
      <c r="AB597" s="31" t="str">
        <f t="shared" si="230"/>
        <v/>
      </c>
      <c r="AC597" s="31" t="str">
        <f t="shared" si="231"/>
        <v/>
      </c>
      <c r="AD597" s="30">
        <f t="shared" si="232"/>
        <v>0</v>
      </c>
      <c r="AR597" s="1">
        <f>IF($C597='Lookup tables'!$G$13,'Lookup tables'!$I$13,IF($C597='Lookup tables'!$G$14,'Lookup tables'!$I$14,$C597))</f>
        <v>0</v>
      </c>
    </row>
    <row r="598" spans="1:44" x14ac:dyDescent="0.25">
      <c r="A598" s="3"/>
      <c r="B598" s="4"/>
      <c r="C598" s="77"/>
      <c r="D598" s="5">
        <f>IF(ISNUMBER(VLOOKUP(AR598,'Lookup tables'!$I$2:$J$15,2,FALSE)),VLOOKUP(AR598,'Lookup tables'!$I$2:$J$15,2,FALSE),0)</f>
        <v>0</v>
      </c>
      <c r="E598" s="4"/>
      <c r="F598" s="7">
        <f t="shared" si="219"/>
        <v>0</v>
      </c>
      <c r="G598" s="87" t="str">
        <f t="shared" si="216"/>
        <v/>
      </c>
      <c r="H598" s="2"/>
      <c r="I598" s="2"/>
      <c r="J598" s="2"/>
      <c r="K598" s="2"/>
      <c r="M598" s="36">
        <f t="shared" si="220"/>
        <v>0</v>
      </c>
      <c r="N598" s="36">
        <f t="shared" si="221"/>
        <v>0</v>
      </c>
      <c r="O598" s="36">
        <f t="shared" si="222"/>
        <v>0</v>
      </c>
      <c r="P598" s="36">
        <f t="shared" si="223"/>
        <v>0</v>
      </c>
      <c r="Q598" s="36">
        <f t="shared" si="224"/>
        <v>0</v>
      </c>
      <c r="R598" s="45">
        <f t="shared" si="225"/>
        <v>0</v>
      </c>
      <c r="S598" s="83" t="str">
        <f t="shared" si="218"/>
        <v>BLANK</v>
      </c>
      <c r="T598" s="46">
        <f t="shared" si="226"/>
        <v>0</v>
      </c>
      <c r="U598" s="31">
        <f t="shared" si="227"/>
        <v>659</v>
      </c>
      <c r="V598" s="31">
        <f>IF(T598=0,0,IF(U598=1,1,IF(COUNTIF($T$65:T597,T598)=0,1,0)))</f>
        <v>0</v>
      </c>
      <c r="W598" s="31">
        <f>IF(T598=0,0,SUM($V$65:V598))</f>
        <v>0</v>
      </c>
      <c r="X598" s="31" t="str">
        <f t="shared" si="228"/>
        <v>-</v>
      </c>
      <c r="Y598" s="43"/>
      <c r="Z598" s="29">
        <v>520</v>
      </c>
      <c r="AA598" s="31" t="str">
        <f t="shared" si="229"/>
        <v/>
      </c>
      <c r="AB598" s="31" t="str">
        <f t="shared" si="230"/>
        <v/>
      </c>
      <c r="AC598" s="31" t="str">
        <f t="shared" si="231"/>
        <v/>
      </c>
      <c r="AD598" s="30">
        <f t="shared" si="232"/>
        <v>0</v>
      </c>
      <c r="AR598" s="1">
        <f>IF($C598='Lookup tables'!$G$13,'Lookup tables'!$I$13,IF($C598='Lookup tables'!$G$14,'Lookup tables'!$I$14,$C598))</f>
        <v>0</v>
      </c>
    </row>
    <row r="599" spans="1:44" x14ac:dyDescent="0.25">
      <c r="A599" s="3"/>
      <c r="B599" s="4"/>
      <c r="C599" s="77"/>
      <c r="D599" s="5">
        <f>IF(ISNUMBER(VLOOKUP(AR599,'Lookup tables'!$I$2:$J$15,2,FALSE)),VLOOKUP(AR599,'Lookup tables'!$I$2:$J$15,2,FALSE),0)</f>
        <v>0</v>
      </c>
      <c r="E599" s="4"/>
      <c r="F599" s="7">
        <f t="shared" si="219"/>
        <v>0</v>
      </c>
      <c r="G599" s="87" t="str">
        <f t="shared" si="216"/>
        <v/>
      </c>
      <c r="H599" s="2"/>
      <c r="I599" s="2"/>
      <c r="J599" s="2"/>
      <c r="K599" s="2"/>
      <c r="M599" s="36">
        <f t="shared" si="220"/>
        <v>0</v>
      </c>
      <c r="N599" s="36">
        <f t="shared" si="221"/>
        <v>0</v>
      </c>
      <c r="O599" s="36">
        <f t="shared" si="222"/>
        <v>0</v>
      </c>
      <c r="P599" s="36">
        <f t="shared" si="223"/>
        <v>0</v>
      </c>
      <c r="Q599" s="36">
        <f t="shared" si="224"/>
        <v>0</v>
      </c>
      <c r="R599" s="45">
        <f t="shared" si="225"/>
        <v>0</v>
      </c>
      <c r="S599" s="83" t="str">
        <f t="shared" si="218"/>
        <v>BLANK</v>
      </c>
      <c r="T599" s="46">
        <f t="shared" si="226"/>
        <v>0</v>
      </c>
      <c r="U599" s="31">
        <f t="shared" si="227"/>
        <v>659</v>
      </c>
      <c r="V599" s="31">
        <f>IF(T599=0,0,IF(U599=1,1,IF(COUNTIF($T$65:T598,T599)=0,1,0)))</f>
        <v>0</v>
      </c>
      <c r="W599" s="31">
        <f>IF(T599=0,0,SUM($V$65:V599))</f>
        <v>0</v>
      </c>
      <c r="X599" s="31" t="str">
        <f t="shared" si="228"/>
        <v>-</v>
      </c>
      <c r="Y599" s="43"/>
      <c r="Z599" s="29">
        <v>521</v>
      </c>
      <c r="AA599" s="31" t="str">
        <f t="shared" si="229"/>
        <v/>
      </c>
      <c r="AB599" s="31" t="str">
        <f t="shared" si="230"/>
        <v/>
      </c>
      <c r="AC599" s="31" t="str">
        <f t="shared" si="231"/>
        <v/>
      </c>
      <c r="AD599" s="30">
        <f t="shared" si="232"/>
        <v>0</v>
      </c>
      <c r="AR599" s="1">
        <f>IF($C599='Lookup tables'!$G$13,'Lookup tables'!$I$13,IF($C599='Lookup tables'!$G$14,'Lookup tables'!$I$14,$C599))</f>
        <v>0</v>
      </c>
    </row>
    <row r="600" spans="1:44" x14ac:dyDescent="0.25">
      <c r="A600" s="3"/>
      <c r="B600" s="4"/>
      <c r="C600" s="77"/>
      <c r="D600" s="5">
        <f>IF(ISNUMBER(VLOOKUP(AR600,'Lookup tables'!$I$2:$J$15,2,FALSE)),VLOOKUP(AR600,'Lookup tables'!$I$2:$J$15,2,FALSE),0)</f>
        <v>0</v>
      </c>
      <c r="E600" s="4"/>
      <c r="F600" s="7">
        <f t="shared" si="219"/>
        <v>0</v>
      </c>
      <c r="G600" s="87" t="str">
        <f t="shared" si="216"/>
        <v/>
      </c>
      <c r="H600" s="2"/>
      <c r="I600" s="2"/>
      <c r="J600" s="2"/>
      <c r="K600" s="2"/>
      <c r="M600" s="36">
        <f t="shared" si="220"/>
        <v>0</v>
      </c>
      <c r="N600" s="36">
        <f t="shared" si="221"/>
        <v>0</v>
      </c>
      <c r="O600" s="36">
        <f t="shared" si="222"/>
        <v>0</v>
      </c>
      <c r="P600" s="36">
        <f t="shared" si="223"/>
        <v>0</v>
      </c>
      <c r="Q600" s="36">
        <f t="shared" si="224"/>
        <v>0</v>
      </c>
      <c r="R600" s="45">
        <f t="shared" si="225"/>
        <v>0</v>
      </c>
      <c r="S600" s="83" t="str">
        <f t="shared" si="218"/>
        <v>BLANK</v>
      </c>
      <c r="T600" s="46">
        <f t="shared" si="226"/>
        <v>0</v>
      </c>
      <c r="U600" s="31">
        <f t="shared" si="227"/>
        <v>659</v>
      </c>
      <c r="V600" s="31">
        <f>IF(T600=0,0,IF(U600=1,1,IF(COUNTIF($T$65:T599,T600)=0,1,0)))</f>
        <v>0</v>
      </c>
      <c r="W600" s="31">
        <f>IF(T600=0,0,SUM($V$65:V600))</f>
        <v>0</v>
      </c>
      <c r="X600" s="31" t="str">
        <f t="shared" si="228"/>
        <v>-</v>
      </c>
      <c r="Y600" s="43"/>
      <c r="Z600" s="29">
        <v>522</v>
      </c>
      <c r="AA600" s="31" t="str">
        <f t="shared" si="229"/>
        <v/>
      </c>
      <c r="AB600" s="31" t="str">
        <f t="shared" si="230"/>
        <v/>
      </c>
      <c r="AC600" s="31" t="str">
        <f t="shared" si="231"/>
        <v/>
      </c>
      <c r="AD600" s="30">
        <f t="shared" si="232"/>
        <v>0</v>
      </c>
      <c r="AR600" s="1">
        <f>IF($C600='Lookup tables'!$G$13,'Lookup tables'!$I$13,IF($C600='Lookup tables'!$G$14,'Lookup tables'!$I$14,$C600))</f>
        <v>0</v>
      </c>
    </row>
    <row r="601" spans="1:44" x14ac:dyDescent="0.25">
      <c r="A601" s="3"/>
      <c r="B601" s="4"/>
      <c r="C601" s="77"/>
      <c r="D601" s="5">
        <f>IF(ISNUMBER(VLOOKUP(AR601,'Lookup tables'!$I$2:$J$15,2,FALSE)),VLOOKUP(AR601,'Lookup tables'!$I$2:$J$15,2,FALSE),0)</f>
        <v>0</v>
      </c>
      <c r="E601" s="4"/>
      <c r="F601" s="7">
        <f t="shared" si="219"/>
        <v>0</v>
      </c>
      <c r="G601" s="87" t="str">
        <f t="shared" si="216"/>
        <v/>
      </c>
      <c r="H601" s="2"/>
      <c r="I601" s="2"/>
      <c r="J601" s="2"/>
      <c r="K601" s="2"/>
      <c r="M601" s="36">
        <f t="shared" si="220"/>
        <v>0</v>
      </c>
      <c r="N601" s="36">
        <f t="shared" si="221"/>
        <v>0</v>
      </c>
      <c r="O601" s="36">
        <f t="shared" si="222"/>
        <v>0</v>
      </c>
      <c r="P601" s="36">
        <f t="shared" si="223"/>
        <v>0</v>
      </c>
      <c r="Q601" s="36">
        <f t="shared" si="224"/>
        <v>0</v>
      </c>
      <c r="R601" s="45">
        <f t="shared" si="225"/>
        <v>0</v>
      </c>
      <c r="S601" s="83" t="str">
        <f t="shared" si="218"/>
        <v>BLANK</v>
      </c>
      <c r="T601" s="46">
        <f t="shared" si="226"/>
        <v>0</v>
      </c>
      <c r="U601" s="31">
        <f t="shared" si="227"/>
        <v>659</v>
      </c>
      <c r="V601" s="31">
        <f>IF(T601=0,0,IF(U601=1,1,IF(COUNTIF($T$65:T600,T601)=0,1,0)))</f>
        <v>0</v>
      </c>
      <c r="W601" s="31">
        <f>IF(T601=0,0,SUM($V$65:V601))</f>
        <v>0</v>
      </c>
      <c r="X601" s="31" t="str">
        <f t="shared" si="228"/>
        <v>-</v>
      </c>
      <c r="Y601" s="43"/>
      <c r="Z601" s="29">
        <v>523</v>
      </c>
      <c r="AA601" s="31" t="str">
        <f t="shared" si="229"/>
        <v/>
      </c>
      <c r="AB601" s="31" t="str">
        <f t="shared" si="230"/>
        <v/>
      </c>
      <c r="AC601" s="31" t="str">
        <f t="shared" si="231"/>
        <v/>
      </c>
      <c r="AD601" s="30">
        <f t="shared" si="232"/>
        <v>0</v>
      </c>
      <c r="AR601" s="1">
        <f>IF($C601='Lookup tables'!$G$13,'Lookup tables'!$I$13,IF($C601='Lookup tables'!$G$14,'Lookup tables'!$I$14,$C601))</f>
        <v>0</v>
      </c>
    </row>
    <row r="602" spans="1:44" x14ac:dyDescent="0.25">
      <c r="A602" s="3"/>
      <c r="B602" s="4"/>
      <c r="C602" s="77"/>
      <c r="D602" s="5">
        <f>IF(ISNUMBER(VLOOKUP(AR602,'Lookup tables'!$I$2:$J$15,2,FALSE)),VLOOKUP(AR602,'Lookup tables'!$I$2:$J$15,2,FALSE),0)</f>
        <v>0</v>
      </c>
      <c r="E602" s="4"/>
      <c r="F602" s="7">
        <f t="shared" si="219"/>
        <v>0</v>
      </c>
      <c r="G602" s="87" t="str">
        <f t="shared" si="216"/>
        <v/>
      </c>
      <c r="H602" s="2"/>
      <c r="I602" s="2"/>
      <c r="J602" s="2"/>
      <c r="K602" s="2"/>
      <c r="M602" s="36">
        <f t="shared" si="220"/>
        <v>0</v>
      </c>
      <c r="N602" s="36">
        <f t="shared" si="221"/>
        <v>0</v>
      </c>
      <c r="O602" s="36">
        <f t="shared" si="222"/>
        <v>0</v>
      </c>
      <c r="P602" s="36">
        <f t="shared" si="223"/>
        <v>0</v>
      </c>
      <c r="Q602" s="36">
        <f t="shared" si="224"/>
        <v>0</v>
      </c>
      <c r="R602" s="45">
        <f t="shared" si="225"/>
        <v>0</v>
      </c>
      <c r="S602" s="83" t="str">
        <f t="shared" si="218"/>
        <v>BLANK</v>
      </c>
      <c r="T602" s="46">
        <f t="shared" si="226"/>
        <v>0</v>
      </c>
      <c r="U602" s="31">
        <f t="shared" si="227"/>
        <v>659</v>
      </c>
      <c r="V602" s="31">
        <f>IF(T602=0,0,IF(U602=1,1,IF(COUNTIF($T$65:T601,T602)=0,1,0)))</f>
        <v>0</v>
      </c>
      <c r="W602" s="31">
        <f>IF(T602=0,0,SUM($V$65:V602))</f>
        <v>0</v>
      </c>
      <c r="X602" s="31" t="str">
        <f t="shared" si="228"/>
        <v>-</v>
      </c>
      <c r="Y602" s="43"/>
      <c r="Z602" s="29">
        <v>524</v>
      </c>
      <c r="AA602" s="31" t="str">
        <f t="shared" si="229"/>
        <v/>
      </c>
      <c r="AB602" s="31" t="str">
        <f t="shared" si="230"/>
        <v/>
      </c>
      <c r="AC602" s="31" t="str">
        <f t="shared" si="231"/>
        <v/>
      </c>
      <c r="AD602" s="30">
        <f t="shared" si="232"/>
        <v>0</v>
      </c>
      <c r="AR602" s="1">
        <f>IF($C602='Lookup tables'!$G$13,'Lookup tables'!$I$13,IF($C602='Lookup tables'!$G$14,'Lookup tables'!$I$14,$C602))</f>
        <v>0</v>
      </c>
    </row>
    <row r="603" spans="1:44" x14ac:dyDescent="0.25">
      <c r="A603" s="3"/>
      <c r="B603" s="4"/>
      <c r="C603" s="77"/>
      <c r="D603" s="5">
        <f>IF(ISNUMBER(VLOOKUP(AR603,'Lookup tables'!$I$2:$J$15,2,FALSE)),VLOOKUP(AR603,'Lookup tables'!$I$2:$J$15,2,FALSE),0)</f>
        <v>0</v>
      </c>
      <c r="E603" s="4"/>
      <c r="F603" s="7">
        <f t="shared" si="219"/>
        <v>0</v>
      </c>
      <c r="G603" s="87" t="str">
        <f t="shared" si="216"/>
        <v/>
      </c>
      <c r="H603" s="2"/>
      <c r="I603" s="2"/>
      <c r="J603" s="2"/>
      <c r="K603" s="2"/>
      <c r="M603" s="36">
        <f t="shared" si="220"/>
        <v>0</v>
      </c>
      <c r="N603" s="36">
        <f t="shared" si="221"/>
        <v>0</v>
      </c>
      <c r="O603" s="36">
        <f t="shared" si="222"/>
        <v>0</v>
      </c>
      <c r="P603" s="36">
        <f t="shared" si="223"/>
        <v>0</v>
      </c>
      <c r="Q603" s="36">
        <f t="shared" si="224"/>
        <v>0</v>
      </c>
      <c r="R603" s="45">
        <f t="shared" si="225"/>
        <v>0</v>
      </c>
      <c r="S603" s="83" t="str">
        <f t="shared" si="218"/>
        <v>BLANK</v>
      </c>
      <c r="T603" s="46">
        <f t="shared" si="226"/>
        <v>0</v>
      </c>
      <c r="U603" s="31">
        <f t="shared" si="227"/>
        <v>659</v>
      </c>
      <c r="V603" s="31">
        <f>IF(T603=0,0,IF(U603=1,1,IF(COUNTIF($T$65:T602,T603)=0,1,0)))</f>
        <v>0</v>
      </c>
      <c r="W603" s="31">
        <f>IF(T603=0,0,SUM($V$65:V603))</f>
        <v>0</v>
      </c>
      <c r="X603" s="31" t="str">
        <f t="shared" si="228"/>
        <v>-</v>
      </c>
      <c r="Y603" s="43"/>
      <c r="Z603" s="29">
        <v>525</v>
      </c>
      <c r="AA603" s="31" t="str">
        <f t="shared" si="229"/>
        <v/>
      </c>
      <c r="AB603" s="31" t="str">
        <f t="shared" si="230"/>
        <v/>
      </c>
      <c r="AC603" s="31" t="str">
        <f t="shared" si="231"/>
        <v/>
      </c>
      <c r="AD603" s="30">
        <f t="shared" si="232"/>
        <v>0</v>
      </c>
      <c r="AR603" s="1">
        <f>IF($C603='Lookup tables'!$G$13,'Lookup tables'!$I$13,IF($C603='Lookup tables'!$G$14,'Lookup tables'!$I$14,$C603))</f>
        <v>0</v>
      </c>
    </row>
    <row r="604" spans="1:44" x14ac:dyDescent="0.25">
      <c r="A604" s="3"/>
      <c r="B604" s="4"/>
      <c r="C604" s="77"/>
      <c r="D604" s="5">
        <f>IF(ISNUMBER(VLOOKUP(AR604,'Lookup tables'!$I$2:$J$15,2,FALSE)),VLOOKUP(AR604,'Lookup tables'!$I$2:$J$15,2,FALSE),0)</f>
        <v>0</v>
      </c>
      <c r="E604" s="4"/>
      <c r="F604" s="7">
        <f t="shared" si="219"/>
        <v>0</v>
      </c>
      <c r="G604" s="87" t="str">
        <f t="shared" si="216"/>
        <v/>
      </c>
      <c r="H604" s="2"/>
      <c r="I604" s="2"/>
      <c r="J604" s="2"/>
      <c r="K604" s="2"/>
      <c r="M604" s="36">
        <f t="shared" si="220"/>
        <v>0</v>
      </c>
      <c r="N604" s="36">
        <f t="shared" si="221"/>
        <v>0</v>
      </c>
      <c r="O604" s="36">
        <f t="shared" si="222"/>
        <v>0</v>
      </c>
      <c r="P604" s="36">
        <f t="shared" si="223"/>
        <v>0</v>
      </c>
      <c r="Q604" s="36">
        <f t="shared" si="224"/>
        <v>0</v>
      </c>
      <c r="R604" s="45">
        <f t="shared" si="225"/>
        <v>0</v>
      </c>
      <c r="S604" s="83" t="str">
        <f t="shared" si="218"/>
        <v>BLANK</v>
      </c>
      <c r="T604" s="46">
        <f t="shared" si="226"/>
        <v>0</v>
      </c>
      <c r="U604" s="31">
        <f t="shared" si="227"/>
        <v>659</v>
      </c>
      <c r="V604" s="31">
        <f>IF(T604=0,0,IF(U604=1,1,IF(COUNTIF($T$65:T603,T604)=0,1,0)))</f>
        <v>0</v>
      </c>
      <c r="W604" s="31">
        <f>IF(T604=0,0,SUM($V$65:V604))</f>
        <v>0</v>
      </c>
      <c r="X604" s="31" t="str">
        <f t="shared" si="228"/>
        <v>-</v>
      </c>
      <c r="Y604" s="43"/>
      <c r="Z604" s="29">
        <v>526</v>
      </c>
      <c r="AA604" s="31" t="str">
        <f t="shared" si="229"/>
        <v/>
      </c>
      <c r="AB604" s="31" t="str">
        <f t="shared" si="230"/>
        <v/>
      </c>
      <c r="AC604" s="31" t="str">
        <f t="shared" si="231"/>
        <v/>
      </c>
      <c r="AD604" s="30">
        <f t="shared" si="232"/>
        <v>0</v>
      </c>
      <c r="AR604" s="1">
        <f>IF($C604='Lookup tables'!$G$13,'Lookup tables'!$I$13,IF($C604='Lookup tables'!$G$14,'Lookup tables'!$I$14,$C604))</f>
        <v>0</v>
      </c>
    </row>
    <row r="605" spans="1:44" x14ac:dyDescent="0.25">
      <c r="A605" s="3"/>
      <c r="B605" s="4"/>
      <c r="C605" s="77"/>
      <c r="D605" s="5">
        <f>IF(ISNUMBER(VLOOKUP(AR605,'Lookup tables'!$I$2:$J$15,2,FALSE)),VLOOKUP(AR605,'Lookup tables'!$I$2:$J$15,2,FALSE),0)</f>
        <v>0</v>
      </c>
      <c r="E605" s="4"/>
      <c r="F605" s="7">
        <f t="shared" si="219"/>
        <v>0</v>
      </c>
      <c r="G605" s="87" t="str">
        <f t="shared" si="216"/>
        <v/>
      </c>
      <c r="H605" s="2"/>
      <c r="I605" s="2"/>
      <c r="J605" s="2"/>
      <c r="K605" s="2"/>
      <c r="M605" s="36">
        <f t="shared" si="220"/>
        <v>0</v>
      </c>
      <c r="N605" s="36">
        <f t="shared" si="221"/>
        <v>0</v>
      </c>
      <c r="O605" s="36">
        <f t="shared" si="222"/>
        <v>0</v>
      </c>
      <c r="P605" s="36">
        <f t="shared" si="223"/>
        <v>0</v>
      </c>
      <c r="Q605" s="36">
        <f t="shared" si="224"/>
        <v>0</v>
      </c>
      <c r="R605" s="45">
        <f t="shared" si="225"/>
        <v>0</v>
      </c>
      <c r="S605" s="83" t="str">
        <f t="shared" si="218"/>
        <v>BLANK</v>
      </c>
      <c r="T605" s="46">
        <f t="shared" si="226"/>
        <v>0</v>
      </c>
      <c r="U605" s="31">
        <f t="shared" si="227"/>
        <v>659</v>
      </c>
      <c r="V605" s="31">
        <f>IF(T605=0,0,IF(U605=1,1,IF(COUNTIF($T$65:T604,T605)=0,1,0)))</f>
        <v>0</v>
      </c>
      <c r="W605" s="31">
        <f>IF(T605=0,0,SUM($V$65:V605))</f>
        <v>0</v>
      </c>
      <c r="X605" s="31" t="str">
        <f t="shared" si="228"/>
        <v>-</v>
      </c>
      <c r="Y605" s="43"/>
      <c r="Z605" s="29">
        <v>527</v>
      </c>
      <c r="AA605" s="31" t="str">
        <f t="shared" si="229"/>
        <v/>
      </c>
      <c r="AB605" s="31" t="str">
        <f t="shared" si="230"/>
        <v/>
      </c>
      <c r="AC605" s="31" t="str">
        <f t="shared" si="231"/>
        <v/>
      </c>
      <c r="AD605" s="30">
        <f t="shared" si="232"/>
        <v>0</v>
      </c>
      <c r="AR605" s="1">
        <f>IF($C605='Lookup tables'!$G$13,'Lookup tables'!$I$13,IF($C605='Lookup tables'!$G$14,'Lookup tables'!$I$14,$C605))</f>
        <v>0</v>
      </c>
    </row>
    <row r="606" spans="1:44" x14ac:dyDescent="0.25">
      <c r="A606" s="3"/>
      <c r="B606" s="4"/>
      <c r="C606" s="77"/>
      <c r="D606" s="5">
        <f>IF(ISNUMBER(VLOOKUP(AR606,'Lookup tables'!$I$2:$J$15,2,FALSE)),VLOOKUP(AR606,'Lookup tables'!$I$2:$J$15,2,FALSE),0)</f>
        <v>0</v>
      </c>
      <c r="E606" s="4"/>
      <c r="F606" s="7">
        <f t="shared" si="219"/>
        <v>0</v>
      </c>
      <c r="G606" s="87" t="str">
        <f t="shared" si="216"/>
        <v/>
      </c>
      <c r="H606" s="2"/>
      <c r="I606" s="2"/>
      <c r="J606" s="2"/>
      <c r="K606" s="2"/>
      <c r="M606" s="36">
        <f t="shared" si="220"/>
        <v>0</v>
      </c>
      <c r="N606" s="36">
        <f t="shared" si="221"/>
        <v>0</v>
      </c>
      <c r="O606" s="36">
        <f t="shared" si="222"/>
        <v>0</v>
      </c>
      <c r="P606" s="36">
        <f t="shared" si="223"/>
        <v>0</v>
      </c>
      <c r="Q606" s="36">
        <f t="shared" si="224"/>
        <v>0</v>
      </c>
      <c r="R606" s="45">
        <f t="shared" si="225"/>
        <v>0</v>
      </c>
      <c r="S606" s="83" t="str">
        <f t="shared" si="218"/>
        <v>BLANK</v>
      </c>
      <c r="T606" s="46">
        <f t="shared" si="226"/>
        <v>0</v>
      </c>
      <c r="U606" s="31">
        <f t="shared" si="227"/>
        <v>659</v>
      </c>
      <c r="V606" s="31">
        <f>IF(T606=0,0,IF(U606=1,1,IF(COUNTIF($T$65:T605,T606)=0,1,0)))</f>
        <v>0</v>
      </c>
      <c r="W606" s="31">
        <f>IF(T606=0,0,SUM($V$65:V606))</f>
        <v>0</v>
      </c>
      <c r="X606" s="31" t="str">
        <f t="shared" si="228"/>
        <v>-</v>
      </c>
      <c r="Y606" s="43"/>
      <c r="Z606" s="29">
        <v>528</v>
      </c>
      <c r="AA606" s="31" t="str">
        <f t="shared" si="229"/>
        <v/>
      </c>
      <c r="AB606" s="31" t="str">
        <f t="shared" si="230"/>
        <v/>
      </c>
      <c r="AC606" s="31" t="str">
        <f t="shared" si="231"/>
        <v/>
      </c>
      <c r="AD606" s="30">
        <f t="shared" si="232"/>
        <v>0</v>
      </c>
      <c r="AR606" s="1">
        <f>IF($C606='Lookup tables'!$G$13,'Lookup tables'!$I$13,IF($C606='Lookup tables'!$G$14,'Lookup tables'!$I$14,$C606))</f>
        <v>0</v>
      </c>
    </row>
    <row r="607" spans="1:44" x14ac:dyDescent="0.25">
      <c r="A607" s="3"/>
      <c r="B607" s="4"/>
      <c r="C607" s="77"/>
      <c r="D607" s="5">
        <f>IF(ISNUMBER(VLOOKUP(AR607,'Lookup tables'!$I$2:$J$15,2,FALSE)),VLOOKUP(AR607,'Lookup tables'!$I$2:$J$15,2,FALSE),0)</f>
        <v>0</v>
      </c>
      <c r="E607" s="4"/>
      <c r="F607" s="7">
        <f t="shared" si="219"/>
        <v>0</v>
      </c>
      <c r="G607" s="87" t="str">
        <f t="shared" si="216"/>
        <v/>
      </c>
      <c r="H607" s="2"/>
      <c r="I607" s="2"/>
      <c r="J607" s="2"/>
      <c r="K607" s="2"/>
      <c r="M607" s="36">
        <f t="shared" si="220"/>
        <v>0</v>
      </c>
      <c r="N607" s="36">
        <f t="shared" si="221"/>
        <v>0</v>
      </c>
      <c r="O607" s="36">
        <f t="shared" si="222"/>
        <v>0</v>
      </c>
      <c r="P607" s="36">
        <f t="shared" si="223"/>
        <v>0</v>
      </c>
      <c r="Q607" s="36">
        <f t="shared" si="224"/>
        <v>0</v>
      </c>
      <c r="R607" s="45">
        <f t="shared" si="225"/>
        <v>0</v>
      </c>
      <c r="S607" s="83" t="str">
        <f t="shared" si="218"/>
        <v>BLANK</v>
      </c>
      <c r="T607" s="46">
        <f t="shared" si="226"/>
        <v>0</v>
      </c>
      <c r="U607" s="31">
        <f t="shared" si="227"/>
        <v>659</v>
      </c>
      <c r="V607" s="31">
        <f>IF(T607=0,0,IF(U607=1,1,IF(COUNTIF($T$65:T606,T607)=0,1,0)))</f>
        <v>0</v>
      </c>
      <c r="W607" s="31">
        <f>IF(T607=0,0,SUM($V$65:V607))</f>
        <v>0</v>
      </c>
      <c r="X607" s="31" t="str">
        <f t="shared" si="228"/>
        <v>-</v>
      </c>
      <c r="Y607" s="43"/>
      <c r="Z607" s="29">
        <v>529</v>
      </c>
      <c r="AA607" s="31" t="str">
        <f t="shared" si="229"/>
        <v/>
      </c>
      <c r="AB607" s="31" t="str">
        <f t="shared" si="230"/>
        <v/>
      </c>
      <c r="AC607" s="31" t="str">
        <f t="shared" si="231"/>
        <v/>
      </c>
      <c r="AD607" s="30">
        <f t="shared" si="232"/>
        <v>0</v>
      </c>
      <c r="AR607" s="1">
        <f>IF($C607='Lookup tables'!$G$13,'Lookup tables'!$I$13,IF($C607='Lookup tables'!$G$14,'Lookup tables'!$I$14,$C607))</f>
        <v>0</v>
      </c>
    </row>
    <row r="608" spans="1:44" x14ac:dyDescent="0.25">
      <c r="A608" s="3"/>
      <c r="B608" s="4"/>
      <c r="C608" s="77"/>
      <c r="D608" s="5">
        <f>IF(ISNUMBER(VLOOKUP(AR608,'Lookup tables'!$I$2:$J$15,2,FALSE)),VLOOKUP(AR608,'Lookup tables'!$I$2:$J$15,2,FALSE),0)</f>
        <v>0</v>
      </c>
      <c r="E608" s="4"/>
      <c r="F608" s="7">
        <f t="shared" si="219"/>
        <v>0</v>
      </c>
      <c r="G608" s="87" t="str">
        <f t="shared" si="216"/>
        <v/>
      </c>
      <c r="H608" s="2"/>
      <c r="I608" s="2"/>
      <c r="J608" s="2"/>
      <c r="K608" s="2"/>
      <c r="M608" s="36">
        <f t="shared" si="220"/>
        <v>0</v>
      </c>
      <c r="N608" s="36">
        <f t="shared" si="221"/>
        <v>0</v>
      </c>
      <c r="O608" s="36">
        <f t="shared" si="222"/>
        <v>0</v>
      </c>
      <c r="P608" s="36">
        <f t="shared" si="223"/>
        <v>0</v>
      </c>
      <c r="Q608" s="36">
        <f t="shared" si="224"/>
        <v>0</v>
      </c>
      <c r="R608" s="45">
        <f t="shared" si="225"/>
        <v>0</v>
      </c>
      <c r="S608" s="83" t="str">
        <f t="shared" si="218"/>
        <v>BLANK</v>
      </c>
      <c r="T608" s="46">
        <f t="shared" si="226"/>
        <v>0</v>
      </c>
      <c r="U608" s="31">
        <f t="shared" si="227"/>
        <v>659</v>
      </c>
      <c r="V608" s="31">
        <f>IF(T608=0,0,IF(U608=1,1,IF(COUNTIF($T$65:T607,T608)=0,1,0)))</f>
        <v>0</v>
      </c>
      <c r="W608" s="31">
        <f>IF(T608=0,0,SUM($V$65:V608))</f>
        <v>0</v>
      </c>
      <c r="X608" s="31" t="str">
        <f t="shared" si="228"/>
        <v>-</v>
      </c>
      <c r="Y608" s="43"/>
      <c r="Z608" s="29">
        <v>530</v>
      </c>
      <c r="AA608" s="31" t="str">
        <f t="shared" si="229"/>
        <v/>
      </c>
      <c r="AB608" s="31" t="str">
        <f t="shared" si="230"/>
        <v/>
      </c>
      <c r="AC608" s="31" t="str">
        <f t="shared" si="231"/>
        <v/>
      </c>
      <c r="AD608" s="30">
        <f t="shared" si="232"/>
        <v>0</v>
      </c>
      <c r="AR608" s="1">
        <f>IF($C608='Lookup tables'!$G$13,'Lookup tables'!$I$13,IF($C608='Lookup tables'!$G$14,'Lookup tables'!$I$14,$C608))</f>
        <v>0</v>
      </c>
    </row>
    <row r="609" spans="1:44" x14ac:dyDescent="0.25">
      <c r="A609" s="3"/>
      <c r="B609" s="4"/>
      <c r="C609" s="77"/>
      <c r="D609" s="5">
        <f>IF(ISNUMBER(VLOOKUP(AR609,'Lookup tables'!$I$2:$J$15,2,FALSE)),VLOOKUP(AR609,'Lookup tables'!$I$2:$J$15,2,FALSE),0)</f>
        <v>0</v>
      </c>
      <c r="E609" s="4"/>
      <c r="F609" s="7">
        <f t="shared" si="219"/>
        <v>0</v>
      </c>
      <c r="G609" s="87" t="str">
        <f t="shared" si="216"/>
        <v/>
      </c>
      <c r="H609" s="2"/>
      <c r="I609" s="2"/>
      <c r="J609" s="2"/>
      <c r="K609" s="2"/>
      <c r="M609" s="36">
        <f t="shared" si="220"/>
        <v>0</v>
      </c>
      <c r="N609" s="36">
        <f t="shared" si="221"/>
        <v>0</v>
      </c>
      <c r="O609" s="36">
        <f t="shared" si="222"/>
        <v>0</v>
      </c>
      <c r="P609" s="36">
        <f t="shared" si="223"/>
        <v>0</v>
      </c>
      <c r="Q609" s="36">
        <f t="shared" si="224"/>
        <v>0</v>
      </c>
      <c r="R609" s="45">
        <f t="shared" si="225"/>
        <v>0</v>
      </c>
      <c r="S609" s="83" t="str">
        <f t="shared" si="218"/>
        <v>BLANK</v>
      </c>
      <c r="T609" s="46">
        <f t="shared" si="226"/>
        <v>0</v>
      </c>
      <c r="U609" s="31">
        <f t="shared" si="227"/>
        <v>659</v>
      </c>
      <c r="V609" s="31">
        <f>IF(T609=0,0,IF(U609=1,1,IF(COUNTIF($T$65:T608,T609)=0,1,0)))</f>
        <v>0</v>
      </c>
      <c r="W609" s="31">
        <f>IF(T609=0,0,SUM($V$65:V609))</f>
        <v>0</v>
      </c>
      <c r="X609" s="31" t="str">
        <f t="shared" si="228"/>
        <v>-</v>
      </c>
      <c r="Y609" s="43"/>
      <c r="Z609" s="29">
        <v>531</v>
      </c>
      <c r="AA609" s="31" t="str">
        <f t="shared" si="229"/>
        <v/>
      </c>
      <c r="AB609" s="31" t="str">
        <f t="shared" si="230"/>
        <v/>
      </c>
      <c r="AC609" s="31" t="str">
        <f t="shared" si="231"/>
        <v/>
      </c>
      <c r="AD609" s="30">
        <f t="shared" si="232"/>
        <v>0</v>
      </c>
      <c r="AR609" s="1">
        <f>IF($C609='Lookup tables'!$G$13,'Lookup tables'!$I$13,IF($C609='Lookup tables'!$G$14,'Lookup tables'!$I$14,$C609))</f>
        <v>0</v>
      </c>
    </row>
    <row r="610" spans="1:44" x14ac:dyDescent="0.25">
      <c r="A610" s="19"/>
      <c r="B610" s="2"/>
      <c r="C610" s="2"/>
      <c r="D610" s="2"/>
      <c r="E610" s="2"/>
      <c r="F610" s="2"/>
      <c r="G610" s="87"/>
      <c r="H610" s="2"/>
      <c r="I610" s="2"/>
      <c r="J610" s="2"/>
      <c r="K610" s="2"/>
      <c r="T610" s="46">
        <f t="shared" si="226"/>
        <v>0</v>
      </c>
      <c r="U610" s="31">
        <f t="shared" si="227"/>
        <v>659</v>
      </c>
      <c r="V610" s="31">
        <f>IF(T610=0,0,IF(U610=1,1,IF(COUNTIF($T$65:T609,T610)=0,1,0)))</f>
        <v>0</v>
      </c>
      <c r="W610" s="31">
        <f>IF(T610=0,0,SUM($V$65:V610))</f>
        <v>0</v>
      </c>
      <c r="X610" s="31" t="str">
        <f t="shared" si="228"/>
        <v>-</v>
      </c>
      <c r="Y610" s="43"/>
      <c r="Z610" s="29">
        <v>532</v>
      </c>
      <c r="AA610" s="31" t="str">
        <f t="shared" si="229"/>
        <v/>
      </c>
      <c r="AB610" s="31" t="str">
        <f t="shared" si="230"/>
        <v/>
      </c>
      <c r="AC610" s="31" t="str">
        <f t="shared" si="231"/>
        <v/>
      </c>
      <c r="AD610" s="30">
        <f t="shared" si="232"/>
        <v>0</v>
      </c>
    </row>
    <row r="611" spans="1:44" ht="15.75" thickBot="1" x14ac:dyDescent="0.3">
      <c r="A611" s="25"/>
      <c r="B611" s="26"/>
      <c r="C611" s="26"/>
      <c r="D611" s="26"/>
      <c r="E611" s="26"/>
      <c r="F611" s="26"/>
      <c r="G611" s="89"/>
      <c r="H611" s="2"/>
      <c r="I611" s="2"/>
      <c r="J611" s="2"/>
      <c r="K611" s="2"/>
      <c r="T611" s="46">
        <f t="shared" si="226"/>
        <v>0</v>
      </c>
      <c r="U611" s="31">
        <f t="shared" si="227"/>
        <v>659</v>
      </c>
      <c r="V611" s="31">
        <f>IF(T611=0,0,IF(U611=1,1,IF(COUNTIF($T$65:T610,T611)=0,1,0)))</f>
        <v>0</v>
      </c>
      <c r="W611" s="31">
        <f>IF(T611=0,0,SUM($V$65:V611))</f>
        <v>0</v>
      </c>
      <c r="X611" s="31" t="str">
        <f t="shared" si="228"/>
        <v>-</v>
      </c>
      <c r="Y611" s="43"/>
      <c r="Z611" s="29">
        <v>533</v>
      </c>
      <c r="AA611" s="31" t="str">
        <f t="shared" si="229"/>
        <v/>
      </c>
      <c r="AB611" s="31" t="str">
        <f t="shared" si="230"/>
        <v/>
      </c>
      <c r="AC611" s="31" t="str">
        <f t="shared" si="231"/>
        <v/>
      </c>
      <c r="AD611" s="30">
        <f t="shared" si="232"/>
        <v>0</v>
      </c>
    </row>
    <row r="612" spans="1:44" ht="15.75" thickBot="1" x14ac:dyDescent="0.3">
      <c r="T612" s="46">
        <f t="shared" si="226"/>
        <v>0</v>
      </c>
      <c r="U612" s="31">
        <f t="shared" si="227"/>
        <v>659</v>
      </c>
      <c r="V612" s="31">
        <f>IF(T612=0,0,IF(U612=1,1,IF(COUNTIF($T$65:T611,T612)=0,1,0)))</f>
        <v>0</v>
      </c>
      <c r="W612" s="31">
        <f>IF(T612=0,0,SUM($V$65:V612))</f>
        <v>0</v>
      </c>
      <c r="X612" s="31" t="str">
        <f t="shared" si="228"/>
        <v>-</v>
      </c>
      <c r="Y612" s="43"/>
      <c r="Z612" s="29">
        <v>534</v>
      </c>
      <c r="AA612" s="31" t="str">
        <f t="shared" si="229"/>
        <v/>
      </c>
      <c r="AB612" s="31" t="str">
        <f t="shared" si="230"/>
        <v/>
      </c>
      <c r="AC612" s="31" t="str">
        <f t="shared" si="231"/>
        <v/>
      </c>
      <c r="AD612" s="30">
        <f t="shared" si="232"/>
        <v>0</v>
      </c>
    </row>
    <row r="613" spans="1:44" ht="18.75" x14ac:dyDescent="0.3">
      <c r="A613" s="13" t="s">
        <v>57</v>
      </c>
      <c r="B613" s="14"/>
      <c r="C613" s="14"/>
      <c r="D613" s="15"/>
      <c r="E613" s="15"/>
      <c r="F613" s="15"/>
      <c r="G613" s="86"/>
      <c r="H613" s="2"/>
      <c r="I613" s="2"/>
      <c r="J613" s="2"/>
      <c r="K613" s="2"/>
      <c r="T613" s="46">
        <f t="shared" si="226"/>
        <v>0</v>
      </c>
      <c r="U613" s="31">
        <f t="shared" si="227"/>
        <v>659</v>
      </c>
      <c r="V613" s="31">
        <f>IF(T613=0,0,IF(U613=1,1,IF(COUNTIF($T$65:T612,T613)=0,1,0)))</f>
        <v>0</v>
      </c>
      <c r="W613" s="31">
        <f>IF(T613=0,0,SUM($V$65:V613))</f>
        <v>0</v>
      </c>
      <c r="X613" s="31" t="str">
        <f t="shared" si="228"/>
        <v>-</v>
      </c>
      <c r="Y613" s="43"/>
      <c r="Z613" s="29">
        <v>535</v>
      </c>
      <c r="AA613" s="31" t="str">
        <f t="shared" si="229"/>
        <v/>
      </c>
      <c r="AB613" s="31" t="str">
        <f t="shared" si="230"/>
        <v/>
      </c>
      <c r="AC613" s="31" t="str">
        <f t="shared" si="231"/>
        <v/>
      </c>
      <c r="AD613" s="30">
        <f t="shared" si="232"/>
        <v>0</v>
      </c>
    </row>
    <row r="614" spans="1:44" ht="18.75" x14ac:dyDescent="0.3">
      <c r="A614" s="16" t="s">
        <v>12</v>
      </c>
      <c r="B614" s="12"/>
      <c r="C614" s="12"/>
      <c r="D614" s="2"/>
      <c r="E614" s="2"/>
      <c r="F614" s="2"/>
      <c r="G614" s="87"/>
      <c r="H614" s="2"/>
      <c r="I614" s="2"/>
      <c r="J614" s="2"/>
      <c r="K614" s="2"/>
      <c r="T614" s="46">
        <f t="shared" si="226"/>
        <v>0</v>
      </c>
      <c r="U614" s="31">
        <f t="shared" si="227"/>
        <v>659</v>
      </c>
      <c r="V614" s="31">
        <f>IF(T614=0,0,IF(U614=1,1,IF(COUNTIF($T$65:T613,T614)=0,1,0)))</f>
        <v>0</v>
      </c>
      <c r="W614" s="31">
        <f>IF(T614=0,0,SUM($V$65:V614))</f>
        <v>0</v>
      </c>
      <c r="X614" s="31" t="str">
        <f t="shared" si="228"/>
        <v>-</v>
      </c>
      <c r="Y614" s="43"/>
      <c r="Z614" s="29">
        <v>536</v>
      </c>
      <c r="AA614" s="31" t="str">
        <f t="shared" si="229"/>
        <v/>
      </c>
      <c r="AB614" s="31" t="str">
        <f t="shared" si="230"/>
        <v/>
      </c>
      <c r="AC614" s="31" t="str">
        <f t="shared" si="231"/>
        <v/>
      </c>
      <c r="AD614" s="30">
        <f t="shared" si="232"/>
        <v>0</v>
      </c>
    </row>
    <row r="615" spans="1:44" x14ac:dyDescent="0.25">
      <c r="A615" s="17" t="s">
        <v>13</v>
      </c>
      <c r="B615" s="132"/>
      <c r="C615" s="133"/>
      <c r="D615" s="2"/>
      <c r="E615" s="2"/>
      <c r="F615" s="2"/>
      <c r="G615" s="87"/>
      <c r="H615" s="2"/>
      <c r="I615" s="2"/>
      <c r="J615" s="2"/>
      <c r="K615" s="2"/>
      <c r="T615" s="46">
        <f t="shared" si="226"/>
        <v>0</v>
      </c>
      <c r="U615" s="31">
        <f t="shared" si="227"/>
        <v>659</v>
      </c>
      <c r="V615" s="31">
        <f>IF(T615=0,0,IF(U615=1,1,IF(COUNTIF($T$65:T614,T615)=0,1,0)))</f>
        <v>0</v>
      </c>
      <c r="W615" s="31">
        <f>IF(T615=0,0,SUM($V$65:V615))</f>
        <v>0</v>
      </c>
      <c r="X615" s="31" t="str">
        <f t="shared" si="228"/>
        <v>-</v>
      </c>
      <c r="Y615" s="43"/>
      <c r="Z615" s="29">
        <v>537</v>
      </c>
      <c r="AA615" s="31" t="str">
        <f t="shared" si="229"/>
        <v/>
      </c>
      <c r="AB615" s="31" t="str">
        <f t="shared" si="230"/>
        <v/>
      </c>
      <c r="AC615" s="31" t="str">
        <f t="shared" si="231"/>
        <v/>
      </c>
      <c r="AD615" s="30">
        <f t="shared" si="232"/>
        <v>0</v>
      </c>
    </row>
    <row r="616" spans="1:44" x14ac:dyDescent="0.25">
      <c r="A616" s="17" t="s">
        <v>14</v>
      </c>
      <c r="B616" s="132"/>
      <c r="C616" s="133"/>
      <c r="D616" s="2"/>
      <c r="E616" s="2"/>
      <c r="F616" s="2"/>
      <c r="G616" s="87"/>
      <c r="H616" s="2"/>
      <c r="I616" s="2"/>
      <c r="J616" s="2"/>
      <c r="K616" s="2"/>
      <c r="T616" s="46">
        <f t="shared" si="226"/>
        <v>0</v>
      </c>
      <c r="U616" s="31">
        <f t="shared" si="227"/>
        <v>659</v>
      </c>
      <c r="V616" s="31">
        <f>IF(T616=0,0,IF(U616=1,1,IF(COUNTIF($T$65:T615,T616)=0,1,0)))</f>
        <v>0</v>
      </c>
      <c r="W616" s="31">
        <f>IF(T616=0,0,SUM($V$65:V616))</f>
        <v>0</v>
      </c>
      <c r="X616" s="31" t="str">
        <f t="shared" si="228"/>
        <v>-</v>
      </c>
      <c r="Y616" s="43"/>
      <c r="Z616" s="29">
        <v>538</v>
      </c>
      <c r="AA616" s="31" t="str">
        <f t="shared" si="229"/>
        <v/>
      </c>
      <c r="AB616" s="31" t="str">
        <f t="shared" si="230"/>
        <v/>
      </c>
      <c r="AC616" s="31" t="str">
        <f t="shared" si="231"/>
        <v/>
      </c>
      <c r="AD616" s="30">
        <f t="shared" si="232"/>
        <v>0</v>
      </c>
    </row>
    <row r="617" spans="1:44" ht="30" x14ac:dyDescent="0.25">
      <c r="A617" s="18" t="s">
        <v>15</v>
      </c>
      <c r="B617" s="132"/>
      <c r="C617" s="133"/>
      <c r="D617" s="2"/>
      <c r="E617" s="2"/>
      <c r="F617" s="2"/>
      <c r="G617" s="87"/>
      <c r="H617" s="2"/>
      <c r="I617" s="2"/>
      <c r="J617" s="2"/>
      <c r="K617" s="2"/>
      <c r="T617" s="46">
        <f t="shared" si="226"/>
        <v>0</v>
      </c>
      <c r="U617" s="31">
        <f t="shared" si="227"/>
        <v>659</v>
      </c>
      <c r="V617" s="31">
        <f>IF(T617=0,0,IF(U617=1,1,IF(COUNTIF($T$65:T616,T617)=0,1,0)))</f>
        <v>0</v>
      </c>
      <c r="W617" s="31">
        <f>IF(T617=0,0,SUM($V$65:V617))</f>
        <v>0</v>
      </c>
      <c r="X617" s="31" t="str">
        <f t="shared" si="228"/>
        <v>-</v>
      </c>
      <c r="Y617" s="43"/>
      <c r="Z617" s="29">
        <v>539</v>
      </c>
      <c r="AA617" s="31" t="str">
        <f t="shared" si="229"/>
        <v/>
      </c>
      <c r="AB617" s="31" t="str">
        <f t="shared" si="230"/>
        <v/>
      </c>
      <c r="AC617" s="31" t="str">
        <f t="shared" si="231"/>
        <v/>
      </c>
      <c r="AD617" s="30">
        <f t="shared" si="232"/>
        <v>0</v>
      </c>
    </row>
    <row r="618" spans="1:44" x14ac:dyDescent="0.25">
      <c r="A618" s="19"/>
      <c r="B618" s="2"/>
      <c r="C618" s="2"/>
      <c r="D618" s="2"/>
      <c r="E618" s="2"/>
      <c r="F618" s="2"/>
      <c r="G618" s="87"/>
      <c r="H618" s="2"/>
      <c r="I618" s="2"/>
      <c r="J618" s="2"/>
      <c r="K618" s="2"/>
      <c r="T618" s="46">
        <f t="shared" si="226"/>
        <v>0</v>
      </c>
      <c r="U618" s="31">
        <f t="shared" si="227"/>
        <v>659</v>
      </c>
      <c r="V618" s="31">
        <f>IF(T618=0,0,IF(U618=1,1,IF(COUNTIF($T$65:T617,T618)=0,1,0)))</f>
        <v>0</v>
      </c>
      <c r="W618" s="31">
        <f>IF(T618=0,0,SUM($V$65:V618))</f>
        <v>0</v>
      </c>
      <c r="X618" s="31" t="str">
        <f t="shared" si="228"/>
        <v>-</v>
      </c>
      <c r="Y618" s="43"/>
      <c r="Z618" s="29">
        <v>540</v>
      </c>
      <c r="AA618" s="31" t="str">
        <f t="shared" si="229"/>
        <v/>
      </c>
      <c r="AB618" s="31" t="str">
        <f t="shared" si="230"/>
        <v/>
      </c>
      <c r="AC618" s="31" t="str">
        <f t="shared" si="231"/>
        <v/>
      </c>
      <c r="AD618" s="30">
        <f t="shared" si="232"/>
        <v>0</v>
      </c>
    </row>
    <row r="619" spans="1:44" x14ac:dyDescent="0.25">
      <c r="A619" s="19"/>
      <c r="B619" s="2"/>
      <c r="C619" s="2"/>
      <c r="D619" s="2"/>
      <c r="E619" s="2"/>
      <c r="F619" s="2"/>
      <c r="G619" s="87"/>
      <c r="H619" s="2"/>
      <c r="I619" s="2"/>
      <c r="J619" s="2"/>
      <c r="K619" s="2"/>
      <c r="T619" s="46">
        <f t="shared" si="226"/>
        <v>0</v>
      </c>
      <c r="U619" s="31">
        <f t="shared" si="227"/>
        <v>659</v>
      </c>
      <c r="V619" s="31">
        <f>IF(T619=0,0,IF(U619=1,1,IF(COUNTIF($T$65:T618,T619)=0,1,0)))</f>
        <v>0</v>
      </c>
      <c r="W619" s="31">
        <f>IF(T619=0,0,SUM($V$65:V619))</f>
        <v>0</v>
      </c>
      <c r="X619" s="31" t="str">
        <f t="shared" si="228"/>
        <v>-</v>
      </c>
      <c r="Y619" s="43"/>
      <c r="Z619" s="29">
        <v>541</v>
      </c>
      <c r="AA619" s="31" t="str">
        <f t="shared" si="229"/>
        <v/>
      </c>
      <c r="AB619" s="31" t="str">
        <f t="shared" si="230"/>
        <v/>
      </c>
      <c r="AC619" s="31" t="str">
        <f t="shared" si="231"/>
        <v/>
      </c>
      <c r="AD619" s="30">
        <f t="shared" si="232"/>
        <v>0</v>
      </c>
    </row>
    <row r="620" spans="1:44" ht="18.75" customHeight="1" x14ac:dyDescent="0.3">
      <c r="A620" s="134" t="s">
        <v>16</v>
      </c>
      <c r="B620" s="135"/>
      <c r="C620" s="135"/>
      <c r="D620" s="2"/>
      <c r="E620" s="2"/>
      <c r="F620" s="2"/>
      <c r="G620" s="87"/>
      <c r="H620" s="2"/>
      <c r="I620" s="2"/>
      <c r="J620" s="2"/>
      <c r="K620" s="2"/>
      <c r="T620" s="46">
        <f t="shared" si="226"/>
        <v>0</v>
      </c>
      <c r="U620" s="31">
        <f t="shared" si="227"/>
        <v>659</v>
      </c>
      <c r="V620" s="31">
        <f>IF(T620=0,0,IF(U620=1,1,IF(COUNTIF($T$65:T619,T620)=0,1,0)))</f>
        <v>0</v>
      </c>
      <c r="W620" s="31">
        <f>IF(T620=0,0,SUM($V$65:V620))</f>
        <v>0</v>
      </c>
      <c r="X620" s="31" t="str">
        <f t="shared" si="228"/>
        <v>-</v>
      </c>
      <c r="Y620" s="43"/>
      <c r="Z620" s="29">
        <v>542</v>
      </c>
      <c r="AA620" s="31" t="str">
        <f t="shared" si="229"/>
        <v/>
      </c>
      <c r="AB620" s="31" t="str">
        <f t="shared" si="230"/>
        <v/>
      </c>
      <c r="AC620" s="31" t="str">
        <f t="shared" si="231"/>
        <v/>
      </c>
      <c r="AD620" s="30">
        <f t="shared" si="232"/>
        <v>0</v>
      </c>
    </row>
    <row r="621" spans="1:44" ht="18.75" x14ac:dyDescent="0.3">
      <c r="A621" s="142" t="s">
        <v>17</v>
      </c>
      <c r="B621" s="143"/>
      <c r="C621" s="99"/>
      <c r="D621" s="2"/>
      <c r="E621" s="2"/>
      <c r="F621" s="2"/>
      <c r="G621" s="87"/>
      <c r="H621" s="2"/>
      <c r="I621" s="2"/>
      <c r="J621" s="2"/>
      <c r="K621" s="2"/>
      <c r="T621" s="46">
        <f t="shared" si="226"/>
        <v>0</v>
      </c>
      <c r="U621" s="31">
        <f t="shared" si="227"/>
        <v>659</v>
      </c>
      <c r="V621" s="31">
        <f>IF(T621=0,0,IF(U621=1,1,IF(COUNTIF($T$65:T620,T621)=0,1,0)))</f>
        <v>0</v>
      </c>
      <c r="W621" s="31">
        <f>IF(T621=0,0,SUM($V$65:V621))</f>
        <v>0</v>
      </c>
      <c r="X621" s="31" t="str">
        <f t="shared" si="228"/>
        <v>-</v>
      </c>
      <c r="Y621" s="43"/>
      <c r="Z621" s="29">
        <v>543</v>
      </c>
      <c r="AA621" s="31" t="str">
        <f t="shared" si="229"/>
        <v/>
      </c>
      <c r="AB621" s="31" t="str">
        <f t="shared" si="230"/>
        <v/>
      </c>
      <c r="AC621" s="31" t="str">
        <f t="shared" si="231"/>
        <v/>
      </c>
      <c r="AD621" s="30">
        <f t="shared" si="232"/>
        <v>0</v>
      </c>
    </row>
    <row r="622" spans="1:44" ht="33" x14ac:dyDescent="0.25">
      <c r="A622" s="17" t="s">
        <v>18</v>
      </c>
      <c r="B622" s="10" t="s">
        <v>19</v>
      </c>
      <c r="C622" s="2"/>
      <c r="D622" s="2"/>
      <c r="E622" s="2"/>
      <c r="F622" s="2"/>
      <c r="G622" s="87"/>
      <c r="H622" s="2"/>
      <c r="I622" s="2"/>
      <c r="J622" s="2"/>
      <c r="K622" s="2"/>
      <c r="T622" s="46">
        <f t="shared" si="226"/>
        <v>0</v>
      </c>
      <c r="U622" s="31">
        <f t="shared" si="227"/>
        <v>659</v>
      </c>
      <c r="V622" s="31">
        <f>IF(T622=0,0,IF(U622=1,1,IF(COUNTIF($T$65:T621,T622)=0,1,0)))</f>
        <v>0</v>
      </c>
      <c r="W622" s="31">
        <f>IF(T622=0,0,SUM($V$65:V622))</f>
        <v>0</v>
      </c>
      <c r="X622" s="31" t="str">
        <f t="shared" si="228"/>
        <v>-</v>
      </c>
      <c r="Y622" s="43"/>
      <c r="Z622" s="29">
        <v>544</v>
      </c>
      <c r="AA622" s="31" t="str">
        <f t="shared" si="229"/>
        <v/>
      </c>
      <c r="AB622" s="31" t="str">
        <f t="shared" si="230"/>
        <v/>
      </c>
      <c r="AC622" s="31" t="str">
        <f t="shared" si="231"/>
        <v/>
      </c>
      <c r="AD622" s="30">
        <f t="shared" si="232"/>
        <v>0</v>
      </c>
    </row>
    <row r="623" spans="1:44" ht="15.75" x14ac:dyDescent="0.25">
      <c r="A623" s="20" t="s">
        <v>20</v>
      </c>
      <c r="B623" s="28" cm="1">
        <f t="array" ref="B623">SUM(IF($C$641:$C$684=A623,$F$641:$F$684))</f>
        <v>0</v>
      </c>
      <c r="C623" s="21"/>
      <c r="D623" s="2"/>
      <c r="E623" s="21"/>
      <c r="F623" s="2"/>
      <c r="G623" s="87"/>
      <c r="H623" s="2"/>
      <c r="I623" s="2"/>
      <c r="J623" s="2"/>
      <c r="K623" s="2"/>
      <c r="T623" s="46">
        <f t="shared" si="226"/>
        <v>0</v>
      </c>
      <c r="U623" s="31">
        <f t="shared" si="227"/>
        <v>659</v>
      </c>
      <c r="V623" s="31">
        <f>IF(T623=0,0,IF(U623=1,1,IF(COUNTIF($T$65:T622,T623)=0,1,0)))</f>
        <v>0</v>
      </c>
      <c r="W623" s="31">
        <f>IF(T623=0,0,SUM($V$65:V623))</f>
        <v>0</v>
      </c>
      <c r="X623" s="31" t="str">
        <f t="shared" si="228"/>
        <v>-</v>
      </c>
      <c r="Y623" s="43"/>
      <c r="Z623" s="29">
        <v>545</v>
      </c>
      <c r="AA623" s="31" t="str">
        <f t="shared" si="229"/>
        <v/>
      </c>
      <c r="AB623" s="31" t="str">
        <f t="shared" si="230"/>
        <v/>
      </c>
      <c r="AC623" s="31" t="str">
        <f t="shared" si="231"/>
        <v/>
      </c>
      <c r="AD623" s="30">
        <f t="shared" si="232"/>
        <v>0</v>
      </c>
    </row>
    <row r="624" spans="1:44" ht="31.5" x14ac:dyDescent="0.25">
      <c r="A624" s="22" t="s">
        <v>60</v>
      </c>
      <c r="B624" s="28" cm="1">
        <f t="array" ref="B624">SUM(IF($C$641:$C$684=A624,$F$641:$F$684))</f>
        <v>0</v>
      </c>
      <c r="C624" s="2"/>
      <c r="D624" s="2"/>
      <c r="E624" s="2"/>
      <c r="F624" s="2"/>
      <c r="G624" s="87"/>
      <c r="H624" s="2"/>
      <c r="I624" s="2"/>
      <c r="J624" s="2"/>
      <c r="K624" s="2"/>
      <c r="T624" s="46">
        <f t="shared" si="226"/>
        <v>0</v>
      </c>
      <c r="U624" s="31">
        <f t="shared" ref="U624:U629" si="233">COUNTIF($T$65:$T$759,T624)</f>
        <v>659</v>
      </c>
      <c r="V624" s="31">
        <f>IF(T624=0,0,IF(U624=1,1,IF(COUNTIF($T$65:T623,T624)=0,1,0)))</f>
        <v>0</v>
      </c>
      <c r="W624" s="31">
        <f>IF(T624=0,0,SUM($V$65:V624))</f>
        <v>0</v>
      </c>
      <c r="X624" s="31" t="str">
        <f t="shared" si="228"/>
        <v>-</v>
      </c>
      <c r="Y624" s="43"/>
      <c r="Z624" s="29">
        <v>546</v>
      </c>
      <c r="AA624" s="31" t="str">
        <f t="shared" ref="AA624:AA629" si="234">IF(ISNA(VLOOKUP(Z624,$W$65:$X$759,2,0)),"",VLOOKUP(Z624,$W$65:$X$759,2,0))</f>
        <v/>
      </c>
      <c r="AB624" s="31" t="str">
        <f t="shared" ref="AB624:AB629" si="235">IF(ISNA(INDEX($N$65:$N$759,MATCH(AA624,$M$65:$M$759,0))),"",INDEX($N$65:$N$759,MATCH(AA624,$M$65:$M$759,0)))</f>
        <v/>
      </c>
      <c r="AC624" s="31" t="str">
        <f t="shared" ref="AC624:AC629" si="236">IF(ISNA(INDEX($O$65:$O$759,MATCH(AA624,$M$65:$M$759,0))),"",INDEX($O$65:$O$759,MATCH(AA624,$M$65:$M$759,0)))</f>
        <v/>
      </c>
      <c r="AD624" s="30">
        <f t="shared" ref="AD624:AD629" si="237">SUMIF($M$65:$M$759,AA624,$R$65:$R$759)</f>
        <v>0</v>
      </c>
    </row>
    <row r="625" spans="1:30" ht="31.5" x14ac:dyDescent="0.25">
      <c r="A625" s="22" t="s">
        <v>21</v>
      </c>
      <c r="B625" s="28" cm="1">
        <f t="array" ref="B625">SUM(IF($C$641:$C$684=A625,$F$641:$F$684))</f>
        <v>0</v>
      </c>
      <c r="C625" s="2"/>
      <c r="D625" s="2"/>
      <c r="E625" s="2"/>
      <c r="F625" s="2"/>
      <c r="G625" s="87"/>
      <c r="H625" s="2"/>
      <c r="I625" s="2"/>
      <c r="J625" s="2"/>
      <c r="K625" s="2"/>
      <c r="T625" s="46">
        <f t="shared" si="226"/>
        <v>0</v>
      </c>
      <c r="U625" s="31">
        <f t="shared" si="233"/>
        <v>659</v>
      </c>
      <c r="V625" s="31">
        <f>IF(T625=0,0,IF(U625=1,1,IF(COUNTIF($T$65:T624,T625)=0,1,0)))</f>
        <v>0</v>
      </c>
      <c r="W625" s="31">
        <f>IF(T625=0,0,SUM($V$65:V625))</f>
        <v>0</v>
      </c>
      <c r="X625" s="31" t="str">
        <f t="shared" si="228"/>
        <v>-</v>
      </c>
      <c r="Y625" s="43"/>
      <c r="Z625" s="29">
        <v>547</v>
      </c>
      <c r="AA625" s="31" t="str">
        <f t="shared" si="234"/>
        <v/>
      </c>
      <c r="AB625" s="31" t="str">
        <f t="shared" si="235"/>
        <v/>
      </c>
      <c r="AC625" s="31" t="str">
        <f t="shared" si="236"/>
        <v/>
      </c>
      <c r="AD625" s="30">
        <f t="shared" si="237"/>
        <v>0</v>
      </c>
    </row>
    <row r="626" spans="1:30" ht="31.5" x14ac:dyDescent="0.25">
      <c r="A626" s="22" t="s">
        <v>135</v>
      </c>
      <c r="B626" s="28" cm="1">
        <f t="array" ref="B626">SUM(IF($C$641:$C$684=A626,$F$641:$F$684))</f>
        <v>0</v>
      </c>
      <c r="C626" s="2"/>
      <c r="D626" s="2"/>
      <c r="E626" s="2"/>
      <c r="F626" s="2"/>
      <c r="G626" s="87"/>
      <c r="H626" s="2"/>
      <c r="I626" s="2"/>
      <c r="J626" s="2"/>
      <c r="K626" s="2"/>
      <c r="T626" s="46">
        <f t="shared" si="226"/>
        <v>0</v>
      </c>
      <c r="U626" s="31">
        <f t="shared" si="233"/>
        <v>659</v>
      </c>
      <c r="V626" s="31">
        <f>IF(T626=0,0,IF(U626=1,1,IF(COUNTIF($T$65:T625,T626)=0,1,0)))</f>
        <v>0</v>
      </c>
      <c r="W626" s="31">
        <f>IF(T626=0,0,SUM($V$65:V626))</f>
        <v>0</v>
      </c>
      <c r="X626" s="31" t="str">
        <f t="shared" si="228"/>
        <v>-</v>
      </c>
      <c r="Y626" s="43"/>
      <c r="Z626" s="29">
        <v>548</v>
      </c>
      <c r="AA626" s="31" t="str">
        <f t="shared" si="234"/>
        <v/>
      </c>
      <c r="AB626" s="31" t="str">
        <f t="shared" si="235"/>
        <v/>
      </c>
      <c r="AC626" s="31" t="str">
        <f t="shared" si="236"/>
        <v/>
      </c>
      <c r="AD626" s="30">
        <f t="shared" si="237"/>
        <v>0</v>
      </c>
    </row>
    <row r="627" spans="1:30" ht="31.5" x14ac:dyDescent="0.25">
      <c r="A627" s="22" t="s">
        <v>22</v>
      </c>
      <c r="B627" s="28" cm="1">
        <f t="array" ref="B627">SUM(IF($C$641:$C$684=A627,$F$641:$F$684))</f>
        <v>0</v>
      </c>
      <c r="C627" s="2"/>
      <c r="D627" s="2"/>
      <c r="E627" s="2"/>
      <c r="F627" s="2"/>
      <c r="G627" s="87"/>
      <c r="H627" s="2"/>
      <c r="I627" s="2"/>
      <c r="J627" s="2"/>
      <c r="K627" s="2"/>
      <c r="T627" s="46">
        <f t="shared" si="226"/>
        <v>0</v>
      </c>
      <c r="U627" s="31">
        <f t="shared" si="233"/>
        <v>659</v>
      </c>
      <c r="V627" s="31">
        <f>IF(T627=0,0,IF(U627=1,1,IF(COUNTIF($T$65:T626,T627)=0,1,0)))</f>
        <v>0</v>
      </c>
      <c r="W627" s="31">
        <f>IF(T627=0,0,SUM($V$65:V627))</f>
        <v>0</v>
      </c>
      <c r="X627" s="31" t="str">
        <f t="shared" si="228"/>
        <v>-</v>
      </c>
      <c r="Y627" s="43"/>
      <c r="Z627" s="29">
        <v>549</v>
      </c>
      <c r="AA627" s="31" t="str">
        <f t="shared" si="234"/>
        <v/>
      </c>
      <c r="AB627" s="31" t="str">
        <f t="shared" si="235"/>
        <v/>
      </c>
      <c r="AC627" s="31" t="str">
        <f t="shared" si="236"/>
        <v/>
      </c>
      <c r="AD627" s="30">
        <f t="shared" si="237"/>
        <v>0</v>
      </c>
    </row>
    <row r="628" spans="1:30" ht="31.5" x14ac:dyDescent="0.25">
      <c r="A628" s="22" t="s">
        <v>23</v>
      </c>
      <c r="B628" s="28" cm="1">
        <f t="array" ref="B628">SUM(IF($C$641:$C$684=A628,$F$641:$F$684))</f>
        <v>0</v>
      </c>
      <c r="C628" s="2"/>
      <c r="D628" s="2"/>
      <c r="E628" s="2"/>
      <c r="F628" s="2"/>
      <c r="G628" s="87"/>
      <c r="H628" s="2"/>
      <c r="I628" s="2"/>
      <c r="J628" s="2"/>
      <c r="K628" s="2"/>
      <c r="T628" s="46">
        <f t="shared" si="226"/>
        <v>0</v>
      </c>
      <c r="U628" s="31">
        <f t="shared" si="233"/>
        <v>659</v>
      </c>
      <c r="V628" s="31">
        <f>IF(T628=0,0,IF(U628=1,1,IF(COUNTIF($T$65:T627,T628)=0,1,0)))</f>
        <v>0</v>
      </c>
      <c r="W628" s="31">
        <f>IF(T628=0,0,SUM($V$65:V628))</f>
        <v>0</v>
      </c>
      <c r="X628" s="31" t="str">
        <f t="shared" si="228"/>
        <v>-</v>
      </c>
      <c r="Y628" s="43"/>
      <c r="Z628" s="29">
        <v>550</v>
      </c>
      <c r="AA628" s="31" t="str">
        <f t="shared" si="234"/>
        <v/>
      </c>
      <c r="AB628" s="31" t="str">
        <f t="shared" si="235"/>
        <v/>
      </c>
      <c r="AC628" s="31" t="str">
        <f t="shared" si="236"/>
        <v/>
      </c>
      <c r="AD628" s="30">
        <f t="shared" si="237"/>
        <v>0</v>
      </c>
    </row>
    <row r="629" spans="1:30" ht="15.75" x14ac:dyDescent="0.25">
      <c r="A629" s="22" t="s">
        <v>24</v>
      </c>
      <c r="B629" s="28" cm="1">
        <f t="array" ref="B629">SUM(IF($C$641:$C$684=A629,$F$641:$F$684))</f>
        <v>0</v>
      </c>
      <c r="C629" s="2"/>
      <c r="D629" s="2"/>
      <c r="E629" s="2"/>
      <c r="F629" s="2"/>
      <c r="G629" s="87"/>
      <c r="H629" s="2"/>
      <c r="I629" s="2"/>
      <c r="J629" s="2"/>
      <c r="K629" s="2"/>
      <c r="T629" s="46">
        <f t="shared" si="226"/>
        <v>0</v>
      </c>
      <c r="U629" s="31">
        <f t="shared" si="233"/>
        <v>659</v>
      </c>
      <c r="V629" s="31">
        <f>IF(T629=0,0,IF(U629=1,1,IF(COUNTIF($T$65:T628,T629)=0,1,0)))</f>
        <v>0</v>
      </c>
      <c r="W629" s="31">
        <f>IF(T629=0,0,SUM($V$65:V629))</f>
        <v>0</v>
      </c>
      <c r="X629" s="31" t="str">
        <f t="shared" si="228"/>
        <v>-</v>
      </c>
      <c r="Y629" s="43"/>
      <c r="Z629" s="29">
        <v>551</v>
      </c>
      <c r="AA629" s="31" t="str">
        <f t="shared" si="234"/>
        <v/>
      </c>
      <c r="AB629" s="31" t="str">
        <f t="shared" si="235"/>
        <v/>
      </c>
      <c r="AC629" s="31" t="str">
        <f t="shared" si="236"/>
        <v/>
      </c>
      <c r="AD629" s="30">
        <f t="shared" si="237"/>
        <v>0</v>
      </c>
    </row>
    <row r="630" spans="1:30" ht="47.25" x14ac:dyDescent="0.25">
      <c r="A630" s="22" t="s">
        <v>25</v>
      </c>
      <c r="B630" s="28" cm="1">
        <f t="array" ref="B630">SUM(IF($C$641:$C$684=A630,$F$641:$F$684))</f>
        <v>0</v>
      </c>
      <c r="C630" s="2"/>
      <c r="D630" s="2"/>
      <c r="E630" s="2"/>
      <c r="F630" s="2"/>
      <c r="G630" s="87"/>
      <c r="H630" s="2"/>
      <c r="I630" s="2"/>
      <c r="J630" s="2"/>
      <c r="K630" s="2"/>
      <c r="T630" s="46"/>
      <c r="U630" s="31"/>
      <c r="V630" s="31"/>
      <c r="W630" s="31"/>
      <c r="X630" s="31"/>
      <c r="Y630" s="43"/>
      <c r="Z630" s="29"/>
      <c r="AA630" s="31"/>
      <c r="AB630" s="31"/>
      <c r="AC630" s="31"/>
      <c r="AD630" s="30"/>
    </row>
    <row r="631" spans="1:30" ht="15.75" x14ac:dyDescent="0.25">
      <c r="A631" s="22" t="s">
        <v>26</v>
      </c>
      <c r="B631" s="28" cm="1">
        <f t="array" ref="B631">SUM(IF($C$641:$C$684=A631,$F$641:$F$684))</f>
        <v>0</v>
      </c>
      <c r="C631" s="2"/>
      <c r="D631" s="2"/>
      <c r="E631" s="2"/>
      <c r="F631" s="2"/>
      <c r="G631" s="87"/>
      <c r="H631" s="2"/>
      <c r="I631" s="2"/>
      <c r="J631" s="2"/>
      <c r="K631" s="2"/>
      <c r="T631" s="46"/>
      <c r="U631" s="31"/>
      <c r="V631" s="31"/>
      <c r="W631" s="31"/>
      <c r="X631" s="31"/>
      <c r="Y631" s="43"/>
      <c r="Z631" s="29"/>
      <c r="AA631" s="31"/>
      <c r="AB631" s="31"/>
      <c r="AC631" s="31"/>
      <c r="AD631" s="30"/>
    </row>
    <row r="632" spans="1:30" ht="15.75" x14ac:dyDescent="0.25">
      <c r="A632" s="22" t="s">
        <v>27</v>
      </c>
      <c r="B632" s="28" cm="1">
        <f t="array" ref="B632">SUM(IF($C$641:$C$684=A632,$F$641:$F$684))</f>
        <v>0</v>
      </c>
      <c r="C632" s="2"/>
      <c r="D632" s="2"/>
      <c r="E632" s="2"/>
      <c r="F632" s="2"/>
      <c r="G632" s="87"/>
      <c r="H632" s="2"/>
      <c r="I632" s="2"/>
      <c r="J632" s="2"/>
      <c r="K632" s="2"/>
      <c r="T632" s="46"/>
      <c r="U632" s="31"/>
      <c r="V632" s="31"/>
      <c r="W632" s="31"/>
      <c r="X632" s="31"/>
      <c r="Y632" s="43"/>
      <c r="Z632" s="29"/>
      <c r="AA632" s="31"/>
      <c r="AB632" s="31"/>
      <c r="AC632" s="31"/>
      <c r="AD632" s="30"/>
    </row>
    <row r="633" spans="1:30" ht="173.25" x14ac:dyDescent="0.25">
      <c r="A633" s="22" t="s">
        <v>28</v>
      </c>
      <c r="B633" s="28" cm="1">
        <f t="array" ref="B633">SUM(IF($C$641:$C$684=A633,$F$641:$F$684))</f>
        <v>0</v>
      </c>
      <c r="C633" s="2"/>
      <c r="D633" s="2"/>
      <c r="E633" s="2"/>
      <c r="F633" s="2"/>
      <c r="G633" s="87"/>
      <c r="H633" s="2"/>
      <c r="I633" s="2"/>
      <c r="J633" s="2"/>
      <c r="K633" s="2"/>
      <c r="T633" s="46"/>
      <c r="U633" s="31"/>
      <c r="V633" s="31"/>
      <c r="W633" s="31"/>
      <c r="X633" s="31"/>
      <c r="Y633" s="43"/>
      <c r="Z633" s="29"/>
      <c r="AA633" s="31"/>
      <c r="AB633" s="31"/>
      <c r="AC633" s="31"/>
      <c r="AD633" s="30"/>
    </row>
    <row r="634" spans="1:30" ht="141.75" x14ac:dyDescent="0.25">
      <c r="A634" s="22" t="s">
        <v>202</v>
      </c>
      <c r="B634" s="28" cm="1">
        <f t="array" ref="B634">SUM(IF($C$641:$C$684=A634,$F$641:$F$684))</f>
        <v>0</v>
      </c>
      <c r="C634" s="2"/>
      <c r="D634" s="2"/>
      <c r="E634" s="2"/>
      <c r="F634" s="2"/>
      <c r="G634" s="87"/>
      <c r="H634" s="2"/>
      <c r="I634" s="2"/>
      <c r="J634" s="2"/>
      <c r="K634" s="2"/>
      <c r="T634" s="46">
        <f t="shared" si="226"/>
        <v>0</v>
      </c>
      <c r="U634" s="31">
        <f t="shared" ref="U634:U665" si="238">COUNTIF($T$65:$T$759,T634)</f>
        <v>659</v>
      </c>
      <c r="V634" s="31">
        <f>IF(T634=0,0,IF(U634=1,1,IF(COUNTIF($T$65:T629,T634)=0,1,0)))</f>
        <v>0</v>
      </c>
      <c r="W634" s="31">
        <f>IF(T634=0,0,SUM($V$65:V634))</f>
        <v>0</v>
      </c>
      <c r="X634" s="31" t="str">
        <f t="shared" si="228"/>
        <v>-</v>
      </c>
      <c r="Y634" s="43"/>
      <c r="Z634" s="29">
        <v>552</v>
      </c>
      <c r="AA634" s="31" t="str">
        <f t="shared" ref="AA634:AA665" si="239">IF(ISNA(VLOOKUP(Z634,$W$65:$X$759,2,0)),"",VLOOKUP(Z634,$W$65:$X$759,2,0))</f>
        <v/>
      </c>
      <c r="AB634" s="31" t="str">
        <f t="shared" ref="AB634:AB665" si="240">IF(ISNA(INDEX($N$65:$N$759,MATCH(AA634,$M$65:$M$759,0))),"",INDEX($N$65:$N$759,MATCH(AA634,$M$65:$M$759,0)))</f>
        <v/>
      </c>
      <c r="AC634" s="31" t="str">
        <f t="shared" ref="AC634:AC665" si="241">IF(ISNA(INDEX($O$65:$O$759,MATCH(AA634,$M$65:$M$759,0))),"",INDEX($O$65:$O$759,MATCH(AA634,$M$65:$M$759,0)))</f>
        <v/>
      </c>
      <c r="AD634" s="30">
        <f t="shared" ref="AD634:AD665" si="242">SUMIF($M$65:$M$759,AA634,$R$65:$R$759)</f>
        <v>0</v>
      </c>
    </row>
    <row r="635" spans="1:30" ht="15.75" x14ac:dyDescent="0.25">
      <c r="A635" s="22" t="s">
        <v>30</v>
      </c>
      <c r="B635" s="28" cm="1">
        <f t="array" ref="B635">SUM(IF($C$641:$C$684=A635,$F$641:$F$684))</f>
        <v>0</v>
      </c>
      <c r="C635" s="2"/>
      <c r="D635" s="2"/>
      <c r="E635" s="2"/>
      <c r="F635" s="2"/>
      <c r="G635" s="87"/>
      <c r="H635" s="2"/>
      <c r="I635" s="2"/>
      <c r="J635" s="2"/>
      <c r="K635" s="2"/>
      <c r="T635" s="46">
        <f t="shared" si="226"/>
        <v>0</v>
      </c>
      <c r="U635" s="31">
        <f t="shared" si="238"/>
        <v>659</v>
      </c>
      <c r="V635" s="31">
        <f>IF(T635=0,0,IF(U635=1,1,IF(COUNTIF($T$65:T634,T635)=0,1,0)))</f>
        <v>0</v>
      </c>
      <c r="W635" s="31">
        <f>IF(T635=0,0,SUM($V$65:V635))</f>
        <v>0</v>
      </c>
      <c r="X635" s="31" t="str">
        <f t="shared" si="228"/>
        <v>-</v>
      </c>
      <c r="Y635" s="43"/>
      <c r="Z635" s="29">
        <v>553</v>
      </c>
      <c r="AA635" s="31" t="str">
        <f t="shared" si="239"/>
        <v/>
      </c>
      <c r="AB635" s="31" t="str">
        <f t="shared" si="240"/>
        <v/>
      </c>
      <c r="AC635" s="31" t="str">
        <f t="shared" si="241"/>
        <v/>
      </c>
      <c r="AD635" s="30">
        <f t="shared" si="242"/>
        <v>0</v>
      </c>
    </row>
    <row r="636" spans="1:30" ht="15.75" x14ac:dyDescent="0.25">
      <c r="A636" s="22" t="s">
        <v>31</v>
      </c>
      <c r="B636" s="28" cm="1">
        <f t="array" ref="B636">SUM(IF($C$641:$C$684=A636,$F$641:$F$684))</f>
        <v>0</v>
      </c>
      <c r="C636" s="2"/>
      <c r="D636" s="2"/>
      <c r="E636" s="2"/>
      <c r="F636" s="2"/>
      <c r="G636" s="87"/>
      <c r="H636" s="2"/>
      <c r="I636" s="2"/>
      <c r="J636" s="2"/>
      <c r="K636" s="2"/>
      <c r="T636" s="46">
        <f t="shared" si="226"/>
        <v>0</v>
      </c>
      <c r="U636" s="31">
        <f t="shared" si="238"/>
        <v>659</v>
      </c>
      <c r="V636" s="31">
        <f>IF(T636=0,0,IF(U636=1,1,IF(COUNTIF($T$65:T635,T636)=0,1,0)))</f>
        <v>0</v>
      </c>
      <c r="W636" s="31">
        <f>IF(T636=0,0,SUM($V$65:V636))</f>
        <v>0</v>
      </c>
      <c r="X636" s="31" t="str">
        <f t="shared" si="228"/>
        <v>-</v>
      </c>
      <c r="Y636" s="43"/>
      <c r="Z636" s="29">
        <v>554</v>
      </c>
      <c r="AA636" s="31" t="str">
        <f t="shared" si="239"/>
        <v/>
      </c>
      <c r="AB636" s="31" t="str">
        <f t="shared" si="240"/>
        <v/>
      </c>
      <c r="AC636" s="31" t="str">
        <f t="shared" si="241"/>
        <v/>
      </c>
      <c r="AD636" s="30">
        <f t="shared" si="242"/>
        <v>0</v>
      </c>
    </row>
    <row r="637" spans="1:30" ht="15.75" x14ac:dyDescent="0.25">
      <c r="A637" s="19"/>
      <c r="B637" s="2"/>
      <c r="C637" s="23"/>
      <c r="D637" s="2"/>
      <c r="E637" s="2"/>
      <c r="F637" s="2"/>
      <c r="G637" s="87"/>
      <c r="H637" s="2"/>
      <c r="I637" s="2"/>
      <c r="J637" s="2"/>
      <c r="K637" s="2"/>
      <c r="T637" s="46">
        <f t="shared" si="226"/>
        <v>0</v>
      </c>
      <c r="U637" s="31">
        <f t="shared" si="238"/>
        <v>659</v>
      </c>
      <c r="V637" s="31">
        <f>IF(T637=0,0,IF(U637=1,1,IF(COUNTIF($T$65:T636,T637)=0,1,0)))</f>
        <v>0</v>
      </c>
      <c r="W637" s="31">
        <f>IF(T637=0,0,SUM($V$65:V637))</f>
        <v>0</v>
      </c>
      <c r="X637" s="31" t="str">
        <f t="shared" si="228"/>
        <v>-</v>
      </c>
      <c r="Y637" s="43"/>
      <c r="Z637" s="29">
        <v>557</v>
      </c>
      <c r="AA637" s="31" t="str">
        <f t="shared" si="239"/>
        <v/>
      </c>
      <c r="AB637" s="31" t="str">
        <f t="shared" si="240"/>
        <v/>
      </c>
      <c r="AC637" s="31" t="str">
        <f t="shared" si="241"/>
        <v/>
      </c>
      <c r="AD637" s="30">
        <f t="shared" si="242"/>
        <v>0</v>
      </c>
    </row>
    <row r="638" spans="1:30" ht="18.75" x14ac:dyDescent="0.3">
      <c r="A638" s="24" t="s">
        <v>32</v>
      </c>
      <c r="B638" s="2"/>
      <c r="C638" s="2"/>
      <c r="D638" s="2"/>
      <c r="E638" s="2"/>
      <c r="F638" s="2"/>
      <c r="G638" s="87"/>
      <c r="H638" s="2"/>
      <c r="I638" s="2"/>
      <c r="J638" s="2"/>
      <c r="K638" s="2"/>
      <c r="T638" s="46">
        <f t="shared" si="226"/>
        <v>0</v>
      </c>
      <c r="U638" s="31">
        <f t="shared" si="238"/>
        <v>659</v>
      </c>
      <c r="V638" s="31">
        <f>IF(T638=0,0,IF(U638=1,1,IF(COUNTIF($T$65:T637,T638)=0,1,0)))</f>
        <v>0</v>
      </c>
      <c r="W638" s="31">
        <f>IF(T638=0,0,SUM($V$65:V638))</f>
        <v>0</v>
      </c>
      <c r="X638" s="31" t="str">
        <f t="shared" si="228"/>
        <v>-</v>
      </c>
      <c r="Y638" s="43"/>
      <c r="Z638" s="29">
        <v>558</v>
      </c>
      <c r="AA638" s="31" t="str">
        <f t="shared" si="239"/>
        <v/>
      </c>
      <c r="AB638" s="31" t="str">
        <f t="shared" si="240"/>
        <v/>
      </c>
      <c r="AC638" s="31" t="str">
        <f t="shared" si="241"/>
        <v/>
      </c>
      <c r="AD638" s="30">
        <f t="shared" si="242"/>
        <v>0</v>
      </c>
    </row>
    <row r="639" spans="1:30" x14ac:dyDescent="0.25">
      <c r="A639" s="138" t="s">
        <v>33</v>
      </c>
      <c r="B639" s="139"/>
      <c r="C639" s="139"/>
      <c r="D639" s="139"/>
      <c r="E639" s="139"/>
      <c r="F639" s="140"/>
      <c r="G639" s="87"/>
      <c r="H639" s="2"/>
      <c r="I639" s="2"/>
      <c r="J639" s="2"/>
      <c r="K639" s="2"/>
      <c r="T639" s="46">
        <f t="shared" si="226"/>
        <v>0</v>
      </c>
      <c r="U639" s="31">
        <f t="shared" si="238"/>
        <v>659</v>
      </c>
      <c r="V639" s="31">
        <f>IF(T639=0,0,IF(U639=1,1,IF(COUNTIF($T$65:T638,T639)=0,1,0)))</f>
        <v>0</v>
      </c>
      <c r="W639" s="31">
        <f>IF(T639=0,0,SUM($V$65:V639))</f>
        <v>0</v>
      </c>
      <c r="X639" s="31" t="str">
        <f t="shared" si="228"/>
        <v>-</v>
      </c>
      <c r="Y639" s="43"/>
      <c r="Z639" s="29">
        <v>559</v>
      </c>
      <c r="AA639" s="31" t="str">
        <f t="shared" si="239"/>
        <v/>
      </c>
      <c r="AB639" s="31" t="str">
        <f t="shared" si="240"/>
        <v/>
      </c>
      <c r="AC639" s="31" t="str">
        <f t="shared" si="241"/>
        <v/>
      </c>
      <c r="AD639" s="30">
        <f t="shared" si="242"/>
        <v>0</v>
      </c>
    </row>
    <row r="640" spans="1:30" ht="48" x14ac:dyDescent="0.25">
      <c r="A640" s="17" t="s">
        <v>34</v>
      </c>
      <c r="B640" s="6" t="s">
        <v>35</v>
      </c>
      <c r="C640" s="6" t="s">
        <v>18</v>
      </c>
      <c r="D640" s="6" t="s">
        <v>36</v>
      </c>
      <c r="E640" s="10" t="s">
        <v>37</v>
      </c>
      <c r="F640" s="10" t="s">
        <v>38</v>
      </c>
      <c r="G640" s="87"/>
      <c r="H640" s="2"/>
      <c r="I640" s="2"/>
      <c r="J640" s="2"/>
      <c r="K640" s="2"/>
      <c r="T640" s="46">
        <f t="shared" si="226"/>
        <v>0</v>
      </c>
      <c r="U640" s="31">
        <f t="shared" si="238"/>
        <v>659</v>
      </c>
      <c r="V640" s="31">
        <f>IF(T640=0,0,IF(U640=1,1,IF(COUNTIF($T$65:T639,T640)=0,1,0)))</f>
        <v>0</v>
      </c>
      <c r="W640" s="31">
        <f>IF(T640=0,0,SUM($V$65:V640))</f>
        <v>0</v>
      </c>
      <c r="X640" s="31" t="str">
        <f t="shared" si="228"/>
        <v>-</v>
      </c>
      <c r="Y640" s="43"/>
      <c r="Z640" s="29">
        <v>560</v>
      </c>
      <c r="AA640" s="31" t="str">
        <f t="shared" si="239"/>
        <v/>
      </c>
      <c r="AB640" s="31" t="str">
        <f t="shared" si="240"/>
        <v/>
      </c>
      <c r="AC640" s="31" t="str">
        <f t="shared" si="241"/>
        <v/>
      </c>
      <c r="AD640" s="30">
        <f t="shared" si="242"/>
        <v>0</v>
      </c>
    </row>
    <row r="641" spans="1:30" x14ac:dyDescent="0.25">
      <c r="A641" s="3"/>
      <c r="B641" s="5" t="str">
        <f>IFERROR(VLOOKUP($A641,'Lookup tables'!$A$2:$E$247,2,FALSE),"")</f>
        <v/>
      </c>
      <c r="C641" s="27" t="str">
        <f>IFERROR(VLOOKUP(A641,'Lookup tables'!$A$2:$E$247,5,FALSE),"")</f>
        <v/>
      </c>
      <c r="D641" s="5">
        <f>IF(ISNUMBER(VLOOKUP($A641,'Lookup tables'!$A$2:$E$247,4,FALSE)),VLOOKUP($A641,'Lookup tables'!$A$2:$E$247,4,FALSE),0)</f>
        <v>0</v>
      </c>
      <c r="E641" s="4"/>
      <c r="F641" s="7">
        <f>D641*E641</f>
        <v>0</v>
      </c>
      <c r="G641" s="90"/>
      <c r="H641" s="50"/>
      <c r="I641" s="21">
        <f t="shared" ref="I641:I660" si="243">A641</f>
        <v>0</v>
      </c>
      <c r="J641" s="21">
        <f>E641</f>
        <v>0</v>
      </c>
      <c r="K641" s="21">
        <f>F641</f>
        <v>0</v>
      </c>
      <c r="T641" s="46">
        <f t="shared" si="226"/>
        <v>0</v>
      </c>
      <c r="U641" s="31">
        <f t="shared" si="238"/>
        <v>659</v>
      </c>
      <c r="V641" s="31">
        <f>IF(T641=0,0,IF(U641=1,1,IF(COUNTIF($T$65:T640,T641)=0,1,0)))</f>
        <v>0</v>
      </c>
      <c r="W641" s="31">
        <f>IF(T641=0,0,SUM($V$65:V641))</f>
        <v>0</v>
      </c>
      <c r="X641" s="31" t="str">
        <f t="shared" si="228"/>
        <v>-</v>
      </c>
      <c r="Y641" s="43"/>
      <c r="Z641" s="29">
        <v>561</v>
      </c>
      <c r="AA641" s="31" t="str">
        <f t="shared" si="239"/>
        <v/>
      </c>
      <c r="AB641" s="31" t="str">
        <f t="shared" si="240"/>
        <v/>
      </c>
      <c r="AC641" s="31" t="str">
        <f t="shared" si="241"/>
        <v/>
      </c>
      <c r="AD641" s="30">
        <f t="shared" si="242"/>
        <v>0</v>
      </c>
    </row>
    <row r="642" spans="1:30" x14ac:dyDescent="0.25">
      <c r="A642" s="3"/>
      <c r="B642" s="5" t="str">
        <f>IFERROR(VLOOKUP($A642,'Lookup tables'!$A$2:$E$247,2,FALSE),"")</f>
        <v/>
      </c>
      <c r="C642" s="27" t="str">
        <f>IFERROR(VLOOKUP(A642,'Lookup tables'!$A$2:$E$247,5,FALSE),"")</f>
        <v/>
      </c>
      <c r="D642" s="5">
        <f>IF(ISNUMBER(VLOOKUP($A642,'Lookup tables'!$A$2:$E$247,4,FALSE)),VLOOKUP($A642,'Lookup tables'!$A$2:$E$247,4,FALSE),0)</f>
        <v>0</v>
      </c>
      <c r="E642" s="4"/>
      <c r="F642" s="7">
        <f t="shared" ref="F642:F660" si="244">D642*E642</f>
        <v>0</v>
      </c>
      <c r="G642" s="87"/>
      <c r="H642" s="2"/>
      <c r="I642" s="21">
        <f t="shared" si="243"/>
        <v>0</v>
      </c>
      <c r="J642" s="21">
        <f t="shared" ref="J642:J660" si="245">E642</f>
        <v>0</v>
      </c>
      <c r="K642" s="21">
        <f t="shared" ref="K642:K660" si="246">F642</f>
        <v>0</v>
      </c>
      <c r="T642" s="46">
        <f t="shared" si="226"/>
        <v>0</v>
      </c>
      <c r="U642" s="31">
        <f t="shared" si="238"/>
        <v>659</v>
      </c>
      <c r="V642" s="31">
        <f>IF(T642=0,0,IF(U642=1,1,IF(COUNTIF($T$65:T641,T642)=0,1,0)))</f>
        <v>0</v>
      </c>
      <c r="W642" s="31">
        <f>IF(T642=0,0,SUM($V$65:V642))</f>
        <v>0</v>
      </c>
      <c r="X642" s="31" t="str">
        <f t="shared" si="228"/>
        <v>-</v>
      </c>
      <c r="Y642" s="43"/>
      <c r="Z642" s="29">
        <v>562</v>
      </c>
      <c r="AA642" s="31" t="str">
        <f t="shared" si="239"/>
        <v/>
      </c>
      <c r="AB642" s="31" t="str">
        <f t="shared" si="240"/>
        <v/>
      </c>
      <c r="AC642" s="31" t="str">
        <f t="shared" si="241"/>
        <v/>
      </c>
      <c r="AD642" s="30">
        <f t="shared" si="242"/>
        <v>0</v>
      </c>
    </row>
    <row r="643" spans="1:30" x14ac:dyDescent="0.25">
      <c r="A643" s="3"/>
      <c r="B643" s="5" t="str">
        <f>IFERROR(VLOOKUP($A643,'Lookup tables'!$A$2:$E$247,2,FALSE),"")</f>
        <v/>
      </c>
      <c r="C643" s="27" t="str">
        <f>IFERROR(VLOOKUP(A643,'Lookup tables'!$A$2:$E$247,5,FALSE),"")</f>
        <v/>
      </c>
      <c r="D643" s="5">
        <f>IF(ISNUMBER(VLOOKUP($A643,'Lookup tables'!$A$2:$E$247,4,FALSE)),VLOOKUP($A643,'Lookup tables'!$A$2:$E$247,4,FALSE),0)</f>
        <v>0</v>
      </c>
      <c r="E643" s="4"/>
      <c r="F643" s="7">
        <f t="shared" si="244"/>
        <v>0</v>
      </c>
      <c r="G643" s="87"/>
      <c r="H643" s="2"/>
      <c r="I643" s="21">
        <f t="shared" si="243"/>
        <v>0</v>
      </c>
      <c r="J643" s="21">
        <f t="shared" si="245"/>
        <v>0</v>
      </c>
      <c r="K643" s="21">
        <f t="shared" si="246"/>
        <v>0</v>
      </c>
      <c r="T643" s="46">
        <f t="shared" si="226"/>
        <v>0</v>
      </c>
      <c r="U643" s="31">
        <f t="shared" si="238"/>
        <v>659</v>
      </c>
      <c r="V643" s="31">
        <f>IF(T643=0,0,IF(U643=1,1,IF(COUNTIF($T$65:T642,T643)=0,1,0)))</f>
        <v>0</v>
      </c>
      <c r="W643" s="31">
        <f>IF(T643=0,0,SUM($V$65:V643))</f>
        <v>0</v>
      </c>
      <c r="X643" s="31" t="str">
        <f t="shared" si="228"/>
        <v>-</v>
      </c>
      <c r="Y643" s="43"/>
      <c r="Z643" s="29">
        <v>563</v>
      </c>
      <c r="AA643" s="31" t="str">
        <f t="shared" si="239"/>
        <v/>
      </c>
      <c r="AB643" s="31" t="str">
        <f t="shared" si="240"/>
        <v/>
      </c>
      <c r="AC643" s="31" t="str">
        <f t="shared" si="241"/>
        <v/>
      </c>
      <c r="AD643" s="30">
        <f t="shared" si="242"/>
        <v>0</v>
      </c>
    </row>
    <row r="644" spans="1:30" x14ac:dyDescent="0.25">
      <c r="A644" s="3"/>
      <c r="B644" s="5" t="str">
        <f>IFERROR(VLOOKUP($A644,'Lookup tables'!$A$2:$E$247,2,FALSE),"")</f>
        <v/>
      </c>
      <c r="C644" s="27" t="str">
        <f>IFERROR(VLOOKUP(A644,'Lookup tables'!$A$2:$E$247,5,FALSE),"")</f>
        <v/>
      </c>
      <c r="D644" s="5">
        <f>IF(ISNUMBER(VLOOKUP($A644,'Lookup tables'!$A$2:$E$247,4,FALSE)),VLOOKUP($A644,'Lookup tables'!$A$2:$E$247,4,FALSE),0)</f>
        <v>0</v>
      </c>
      <c r="E644" s="4"/>
      <c r="F644" s="7">
        <f t="shared" si="244"/>
        <v>0</v>
      </c>
      <c r="G644" s="87"/>
      <c r="H644" s="2"/>
      <c r="I644" s="21">
        <f t="shared" si="243"/>
        <v>0</v>
      </c>
      <c r="J644" s="21">
        <f t="shared" si="245"/>
        <v>0</v>
      </c>
      <c r="K644" s="21">
        <f t="shared" si="246"/>
        <v>0</v>
      </c>
      <c r="T644" s="46">
        <f t="shared" si="226"/>
        <v>0</v>
      </c>
      <c r="U644" s="31">
        <f t="shared" si="238"/>
        <v>659</v>
      </c>
      <c r="V644" s="31">
        <f>IF(T644=0,0,IF(U644=1,1,IF(COUNTIF($T$65:T643,T644)=0,1,0)))</f>
        <v>0</v>
      </c>
      <c r="W644" s="31">
        <f>IF(T644=0,0,SUM($V$65:V644))</f>
        <v>0</v>
      </c>
      <c r="X644" s="31" t="str">
        <f t="shared" si="228"/>
        <v>-</v>
      </c>
      <c r="Y644" s="43"/>
      <c r="Z644" s="29">
        <v>564</v>
      </c>
      <c r="AA644" s="31" t="str">
        <f t="shared" si="239"/>
        <v/>
      </c>
      <c r="AB644" s="31" t="str">
        <f t="shared" si="240"/>
        <v/>
      </c>
      <c r="AC644" s="31" t="str">
        <f t="shared" si="241"/>
        <v/>
      </c>
      <c r="AD644" s="30">
        <f t="shared" si="242"/>
        <v>0</v>
      </c>
    </row>
    <row r="645" spans="1:30" x14ac:dyDescent="0.25">
      <c r="A645" s="3"/>
      <c r="B645" s="5" t="str">
        <f>IFERROR(VLOOKUP($A645,'Lookup tables'!$A$2:$E$247,2,FALSE),"")</f>
        <v/>
      </c>
      <c r="C645" s="27" t="str">
        <f>IFERROR(VLOOKUP(A645,'Lookup tables'!$A$2:$E$247,5,FALSE),"")</f>
        <v/>
      </c>
      <c r="D645" s="5">
        <f>IF(ISNUMBER(VLOOKUP($A645,'Lookup tables'!$A$2:$E$247,4,FALSE)),VLOOKUP($A645,'Lookup tables'!$A$2:$E$247,4,FALSE),0)</f>
        <v>0</v>
      </c>
      <c r="E645" s="4"/>
      <c r="F645" s="7">
        <f t="shared" si="244"/>
        <v>0</v>
      </c>
      <c r="G645" s="87"/>
      <c r="H645" s="2"/>
      <c r="I645" s="21">
        <f t="shared" si="243"/>
        <v>0</v>
      </c>
      <c r="J645" s="21">
        <f t="shared" si="245"/>
        <v>0</v>
      </c>
      <c r="K645" s="21">
        <f t="shared" si="246"/>
        <v>0</v>
      </c>
      <c r="T645" s="46">
        <f t="shared" si="226"/>
        <v>0</v>
      </c>
      <c r="U645" s="31">
        <f t="shared" si="238"/>
        <v>659</v>
      </c>
      <c r="V645" s="31">
        <f>IF(T645=0,0,IF(U645=1,1,IF(COUNTIF($T$65:T644,T645)=0,1,0)))</f>
        <v>0</v>
      </c>
      <c r="W645" s="31">
        <f>IF(T645=0,0,SUM($V$65:V645))</f>
        <v>0</v>
      </c>
      <c r="X645" s="31" t="str">
        <f t="shared" si="228"/>
        <v>-</v>
      </c>
      <c r="Y645" s="43"/>
      <c r="Z645" s="29">
        <v>565</v>
      </c>
      <c r="AA645" s="31" t="str">
        <f t="shared" si="239"/>
        <v/>
      </c>
      <c r="AB645" s="31" t="str">
        <f t="shared" si="240"/>
        <v/>
      </c>
      <c r="AC645" s="31" t="str">
        <f t="shared" si="241"/>
        <v/>
      </c>
      <c r="AD645" s="30">
        <f t="shared" si="242"/>
        <v>0</v>
      </c>
    </row>
    <row r="646" spans="1:30" x14ac:dyDescent="0.25">
      <c r="A646" s="3"/>
      <c r="B646" s="5" t="str">
        <f>IFERROR(VLOOKUP($A646,'Lookup tables'!$A$2:$E$247,2,FALSE),"")</f>
        <v/>
      </c>
      <c r="C646" s="27" t="str">
        <f>IFERROR(VLOOKUP(A646,'Lookup tables'!$A$2:$E$247,5,FALSE),"")</f>
        <v/>
      </c>
      <c r="D646" s="5">
        <f>IF(ISNUMBER(VLOOKUP($A646,'Lookup tables'!$A$2:$E$247,4,FALSE)),VLOOKUP($A646,'Lookup tables'!$A$2:$E$247,4,FALSE),0)</f>
        <v>0</v>
      </c>
      <c r="E646" s="4"/>
      <c r="F646" s="7">
        <f t="shared" si="244"/>
        <v>0</v>
      </c>
      <c r="G646" s="87"/>
      <c r="H646" s="2"/>
      <c r="I646" s="21">
        <f t="shared" si="243"/>
        <v>0</v>
      </c>
      <c r="J646" s="21">
        <f t="shared" si="245"/>
        <v>0</v>
      </c>
      <c r="K646" s="21">
        <f t="shared" si="246"/>
        <v>0</v>
      </c>
      <c r="T646" s="46">
        <f t="shared" si="226"/>
        <v>0</v>
      </c>
      <c r="U646" s="31">
        <f t="shared" si="238"/>
        <v>659</v>
      </c>
      <c r="V646" s="31">
        <f>IF(T646=0,0,IF(U646=1,1,IF(COUNTIF($T$65:T645,T646)=0,1,0)))</f>
        <v>0</v>
      </c>
      <c r="W646" s="31">
        <f>IF(T646=0,0,SUM($V$65:V646))</f>
        <v>0</v>
      </c>
      <c r="X646" s="31" t="str">
        <f t="shared" si="228"/>
        <v>-</v>
      </c>
      <c r="Y646" s="43"/>
      <c r="Z646" s="29">
        <v>566</v>
      </c>
      <c r="AA646" s="31" t="str">
        <f t="shared" si="239"/>
        <v/>
      </c>
      <c r="AB646" s="31" t="str">
        <f t="shared" si="240"/>
        <v/>
      </c>
      <c r="AC646" s="31" t="str">
        <f t="shared" si="241"/>
        <v/>
      </c>
      <c r="AD646" s="30">
        <f t="shared" si="242"/>
        <v>0</v>
      </c>
    </row>
    <row r="647" spans="1:30" x14ac:dyDescent="0.25">
      <c r="A647" s="3"/>
      <c r="B647" s="5" t="str">
        <f>IFERROR(VLOOKUP($A647,'Lookup tables'!$A$2:$E$247,2,FALSE),"")</f>
        <v/>
      </c>
      <c r="C647" s="27" t="str">
        <f>IFERROR(VLOOKUP(A647,'Lookup tables'!$A$2:$E$247,5,FALSE),"")</f>
        <v/>
      </c>
      <c r="D647" s="5">
        <f>IF(ISNUMBER(VLOOKUP($A647,'Lookup tables'!$A$2:$E$247,4,FALSE)),VLOOKUP($A647,'Lookup tables'!$A$2:$E$247,4,FALSE),0)</f>
        <v>0</v>
      </c>
      <c r="E647" s="4"/>
      <c r="F647" s="7">
        <f t="shared" si="244"/>
        <v>0</v>
      </c>
      <c r="G647" s="87"/>
      <c r="H647" s="2"/>
      <c r="I647" s="21">
        <f t="shared" si="243"/>
        <v>0</v>
      </c>
      <c r="J647" s="21">
        <f t="shared" si="245"/>
        <v>0</v>
      </c>
      <c r="K647" s="21">
        <f t="shared" si="246"/>
        <v>0</v>
      </c>
      <c r="T647" s="46">
        <f t="shared" si="226"/>
        <v>0</v>
      </c>
      <c r="U647" s="31">
        <f t="shared" si="238"/>
        <v>659</v>
      </c>
      <c r="V647" s="31">
        <f>IF(T647=0,0,IF(U647=1,1,IF(COUNTIF($T$65:T646,T647)=0,1,0)))</f>
        <v>0</v>
      </c>
      <c r="W647" s="31">
        <f>IF(T647=0,0,SUM($V$65:V647))</f>
        <v>0</v>
      </c>
      <c r="X647" s="31" t="str">
        <f t="shared" si="228"/>
        <v>-</v>
      </c>
      <c r="Y647" s="43"/>
      <c r="Z647" s="29">
        <v>567</v>
      </c>
      <c r="AA647" s="31" t="str">
        <f t="shared" si="239"/>
        <v/>
      </c>
      <c r="AB647" s="31" t="str">
        <f t="shared" si="240"/>
        <v/>
      </c>
      <c r="AC647" s="31" t="str">
        <f t="shared" si="241"/>
        <v/>
      </c>
      <c r="AD647" s="30">
        <f t="shared" si="242"/>
        <v>0</v>
      </c>
    </row>
    <row r="648" spans="1:30" x14ac:dyDescent="0.25">
      <c r="A648" s="3"/>
      <c r="B648" s="5" t="str">
        <f>IFERROR(VLOOKUP($A648,'Lookup tables'!$A$2:$E$247,2,FALSE),"")</f>
        <v/>
      </c>
      <c r="C648" s="27" t="str">
        <f>IFERROR(VLOOKUP(A648,'Lookup tables'!$A$2:$E$247,5,FALSE),"")</f>
        <v/>
      </c>
      <c r="D648" s="5">
        <f>IF(ISNUMBER(VLOOKUP($A648,'Lookup tables'!$A$2:$E$247,4,FALSE)),VLOOKUP($A648,'Lookup tables'!$A$2:$E$247,4,FALSE),0)</f>
        <v>0</v>
      </c>
      <c r="E648" s="4"/>
      <c r="F648" s="7">
        <f t="shared" si="244"/>
        <v>0</v>
      </c>
      <c r="G648" s="87"/>
      <c r="H648" s="2"/>
      <c r="I648" s="21">
        <f t="shared" si="243"/>
        <v>0</v>
      </c>
      <c r="J648" s="21">
        <f t="shared" si="245"/>
        <v>0</v>
      </c>
      <c r="K648" s="21">
        <f t="shared" si="246"/>
        <v>0</v>
      </c>
      <c r="T648" s="46">
        <f t="shared" si="226"/>
        <v>0</v>
      </c>
      <c r="U648" s="31">
        <f t="shared" si="238"/>
        <v>659</v>
      </c>
      <c r="V648" s="31">
        <f>IF(T648=0,0,IF(U648=1,1,IF(COUNTIF($T$65:T647,T648)=0,1,0)))</f>
        <v>0</v>
      </c>
      <c r="W648" s="31">
        <f>IF(T648=0,0,SUM($V$65:V648))</f>
        <v>0</v>
      </c>
      <c r="X648" s="31" t="str">
        <f t="shared" si="228"/>
        <v>-</v>
      </c>
      <c r="Y648" s="43"/>
      <c r="Z648" s="29">
        <v>568</v>
      </c>
      <c r="AA648" s="31" t="str">
        <f t="shared" si="239"/>
        <v/>
      </c>
      <c r="AB648" s="31" t="str">
        <f t="shared" si="240"/>
        <v/>
      </c>
      <c r="AC648" s="31" t="str">
        <f t="shared" si="241"/>
        <v/>
      </c>
      <c r="AD648" s="30">
        <f t="shared" si="242"/>
        <v>0</v>
      </c>
    </row>
    <row r="649" spans="1:30" x14ac:dyDescent="0.25">
      <c r="A649" s="3"/>
      <c r="B649" s="5" t="str">
        <f>IFERROR(VLOOKUP($A649,'Lookup tables'!$A$2:$E$247,2,FALSE),"")</f>
        <v/>
      </c>
      <c r="C649" s="27" t="str">
        <f>IFERROR(VLOOKUP(A649,'Lookup tables'!$A$2:$E$247,5,FALSE),"")</f>
        <v/>
      </c>
      <c r="D649" s="5">
        <f>IF(ISNUMBER(VLOOKUP($A649,'Lookup tables'!$A$2:$E$247,4,FALSE)),VLOOKUP($A649,'Lookup tables'!$A$2:$E$247,4,FALSE),0)</f>
        <v>0</v>
      </c>
      <c r="E649" s="4"/>
      <c r="F649" s="7">
        <f t="shared" si="244"/>
        <v>0</v>
      </c>
      <c r="G649" s="87"/>
      <c r="H649" s="2"/>
      <c r="I649" s="21">
        <f t="shared" si="243"/>
        <v>0</v>
      </c>
      <c r="J649" s="21">
        <f t="shared" si="245"/>
        <v>0</v>
      </c>
      <c r="K649" s="21">
        <f t="shared" si="246"/>
        <v>0</v>
      </c>
      <c r="T649" s="46">
        <f t="shared" si="226"/>
        <v>0</v>
      </c>
      <c r="U649" s="31">
        <f t="shared" si="238"/>
        <v>659</v>
      </c>
      <c r="V649" s="31">
        <f>IF(T649=0,0,IF(U649=1,1,IF(COUNTIF($T$65:T648,T649)=0,1,0)))</f>
        <v>0</v>
      </c>
      <c r="W649" s="31">
        <f>IF(T649=0,0,SUM($V$65:V649))</f>
        <v>0</v>
      </c>
      <c r="X649" s="31" t="str">
        <f t="shared" si="228"/>
        <v>-</v>
      </c>
      <c r="Y649" s="43"/>
      <c r="Z649" s="29">
        <v>569</v>
      </c>
      <c r="AA649" s="31" t="str">
        <f t="shared" si="239"/>
        <v/>
      </c>
      <c r="AB649" s="31" t="str">
        <f t="shared" si="240"/>
        <v/>
      </c>
      <c r="AC649" s="31" t="str">
        <f t="shared" si="241"/>
        <v/>
      </c>
      <c r="AD649" s="30">
        <f t="shared" si="242"/>
        <v>0</v>
      </c>
    </row>
    <row r="650" spans="1:30" x14ac:dyDescent="0.25">
      <c r="A650" s="3"/>
      <c r="B650" s="5" t="str">
        <f>IFERROR(VLOOKUP($A650,'Lookup tables'!$A$2:$E$247,2,FALSE),"")</f>
        <v/>
      </c>
      <c r="C650" s="27" t="str">
        <f>IFERROR(VLOOKUP(A650,'Lookup tables'!$A$2:$E$247,5,FALSE),"")</f>
        <v/>
      </c>
      <c r="D650" s="5">
        <f>IF(ISNUMBER(VLOOKUP($A650,'Lookup tables'!$A$2:$E$247,4,FALSE)),VLOOKUP($A650,'Lookup tables'!$A$2:$E$247,4,FALSE),0)</f>
        <v>0</v>
      </c>
      <c r="E650" s="4"/>
      <c r="F650" s="7">
        <f t="shared" si="244"/>
        <v>0</v>
      </c>
      <c r="G650" s="87"/>
      <c r="H650" s="2"/>
      <c r="I650" s="21">
        <f t="shared" si="243"/>
        <v>0</v>
      </c>
      <c r="J650" s="21">
        <f t="shared" si="245"/>
        <v>0</v>
      </c>
      <c r="K650" s="21">
        <f t="shared" si="246"/>
        <v>0</v>
      </c>
      <c r="T650" s="46">
        <f t="shared" si="226"/>
        <v>0</v>
      </c>
      <c r="U650" s="31">
        <f t="shared" si="238"/>
        <v>659</v>
      </c>
      <c r="V650" s="31">
        <f>IF(T650=0,0,IF(U650=1,1,IF(COUNTIF($T$65:T649,T650)=0,1,0)))</f>
        <v>0</v>
      </c>
      <c r="W650" s="31">
        <f>IF(T650=0,0,SUM($V$65:V650))</f>
        <v>0</v>
      </c>
      <c r="X650" s="31" t="str">
        <f t="shared" si="228"/>
        <v>-</v>
      </c>
      <c r="Y650" s="43"/>
      <c r="Z650" s="29">
        <v>570</v>
      </c>
      <c r="AA650" s="31" t="str">
        <f t="shared" si="239"/>
        <v/>
      </c>
      <c r="AB650" s="31" t="str">
        <f t="shared" si="240"/>
        <v/>
      </c>
      <c r="AC650" s="31" t="str">
        <f t="shared" si="241"/>
        <v/>
      </c>
      <c r="AD650" s="30">
        <f t="shared" si="242"/>
        <v>0</v>
      </c>
    </row>
    <row r="651" spans="1:30" x14ac:dyDescent="0.25">
      <c r="A651" s="3"/>
      <c r="B651" s="5" t="str">
        <f>IFERROR(VLOOKUP($A651,'Lookup tables'!$A$2:$E$247,2,FALSE),"")</f>
        <v/>
      </c>
      <c r="C651" s="27" t="str">
        <f>IFERROR(VLOOKUP(A651,'Lookup tables'!$A$2:$E$247,5,FALSE),"")</f>
        <v/>
      </c>
      <c r="D651" s="5">
        <f>IF(ISNUMBER(VLOOKUP($A651,'Lookup tables'!$A$2:$E$247,4,FALSE)),VLOOKUP($A651,'Lookup tables'!$A$2:$E$247,4,FALSE),0)</f>
        <v>0</v>
      </c>
      <c r="E651" s="4"/>
      <c r="F651" s="7">
        <f t="shared" si="244"/>
        <v>0</v>
      </c>
      <c r="G651" s="87"/>
      <c r="H651" s="2"/>
      <c r="I651" s="21">
        <f t="shared" si="243"/>
        <v>0</v>
      </c>
      <c r="J651" s="21">
        <f t="shared" si="245"/>
        <v>0</v>
      </c>
      <c r="K651" s="21">
        <f t="shared" si="246"/>
        <v>0</v>
      </c>
      <c r="T651" s="46">
        <f t="shared" si="226"/>
        <v>0</v>
      </c>
      <c r="U651" s="31">
        <f t="shared" si="238"/>
        <v>659</v>
      </c>
      <c r="V651" s="31">
        <f>IF(T651=0,0,IF(U651=1,1,IF(COUNTIF($T$65:T650,T651)=0,1,0)))</f>
        <v>0</v>
      </c>
      <c r="W651" s="31">
        <f>IF(T651=0,0,SUM($V$65:V651))</f>
        <v>0</v>
      </c>
      <c r="X651" s="31" t="str">
        <f t="shared" si="228"/>
        <v>-</v>
      </c>
      <c r="Y651" s="43"/>
      <c r="Z651" s="29">
        <v>571</v>
      </c>
      <c r="AA651" s="31" t="str">
        <f t="shared" si="239"/>
        <v/>
      </c>
      <c r="AB651" s="31" t="str">
        <f t="shared" si="240"/>
        <v/>
      </c>
      <c r="AC651" s="31" t="str">
        <f t="shared" si="241"/>
        <v/>
      </c>
      <c r="AD651" s="30">
        <f t="shared" si="242"/>
        <v>0</v>
      </c>
    </row>
    <row r="652" spans="1:30" x14ac:dyDescent="0.25">
      <c r="A652" s="3"/>
      <c r="B652" s="5" t="str">
        <f>IFERROR(VLOOKUP($A652,'Lookup tables'!$A$2:$E$247,2,FALSE),"")</f>
        <v/>
      </c>
      <c r="C652" s="27" t="str">
        <f>IFERROR(VLOOKUP(A652,'Lookup tables'!$A$2:$E$247,5,FALSE),"")</f>
        <v/>
      </c>
      <c r="D652" s="5">
        <f>IF(ISNUMBER(VLOOKUP($A652,'Lookup tables'!$A$2:$E$247,4,FALSE)),VLOOKUP($A652,'Lookup tables'!$A$2:$E$247,4,FALSE),0)</f>
        <v>0</v>
      </c>
      <c r="E652" s="4"/>
      <c r="F652" s="7">
        <f t="shared" si="244"/>
        <v>0</v>
      </c>
      <c r="G652" s="87"/>
      <c r="H652" s="2"/>
      <c r="I652" s="21">
        <f t="shared" si="243"/>
        <v>0</v>
      </c>
      <c r="J652" s="21">
        <f t="shared" si="245"/>
        <v>0</v>
      </c>
      <c r="K652" s="21">
        <f t="shared" si="246"/>
        <v>0</v>
      </c>
      <c r="T652" s="46">
        <f t="shared" si="226"/>
        <v>0</v>
      </c>
      <c r="U652" s="31">
        <f t="shared" si="238"/>
        <v>659</v>
      </c>
      <c r="V652" s="31">
        <f>IF(T652=0,0,IF(U652=1,1,IF(COUNTIF($T$65:T651,T652)=0,1,0)))</f>
        <v>0</v>
      </c>
      <c r="W652" s="31">
        <f>IF(T652=0,0,SUM($V$65:V652))</f>
        <v>0</v>
      </c>
      <c r="X652" s="31" t="str">
        <f t="shared" si="228"/>
        <v>-</v>
      </c>
      <c r="Y652" s="43"/>
      <c r="Z652" s="29">
        <v>572</v>
      </c>
      <c r="AA652" s="31" t="str">
        <f t="shared" si="239"/>
        <v/>
      </c>
      <c r="AB652" s="31" t="str">
        <f t="shared" si="240"/>
        <v/>
      </c>
      <c r="AC652" s="31" t="str">
        <f t="shared" si="241"/>
        <v/>
      </c>
      <c r="AD652" s="30">
        <f t="shared" si="242"/>
        <v>0</v>
      </c>
    </row>
    <row r="653" spans="1:30" x14ac:dyDescent="0.25">
      <c r="A653" s="3"/>
      <c r="B653" s="5" t="str">
        <f>IFERROR(VLOOKUP($A653,'Lookup tables'!$A$2:$E$247,2,FALSE),"")</f>
        <v/>
      </c>
      <c r="C653" s="27" t="str">
        <f>IFERROR(VLOOKUP(A653,'Lookup tables'!$A$2:$E$247,5,FALSE),"")</f>
        <v/>
      </c>
      <c r="D653" s="5">
        <f>IF(ISNUMBER(VLOOKUP($A653,'Lookup tables'!$A$2:$E$247,4,FALSE)),VLOOKUP($A653,'Lookup tables'!$A$2:$E$247,4,FALSE),0)</f>
        <v>0</v>
      </c>
      <c r="E653" s="4"/>
      <c r="F653" s="7">
        <f t="shared" si="244"/>
        <v>0</v>
      </c>
      <c r="G653" s="87"/>
      <c r="H653" s="2"/>
      <c r="I653" s="21">
        <f t="shared" si="243"/>
        <v>0</v>
      </c>
      <c r="J653" s="21">
        <f t="shared" si="245"/>
        <v>0</v>
      </c>
      <c r="K653" s="21">
        <f t="shared" si="246"/>
        <v>0</v>
      </c>
      <c r="T653" s="46">
        <f t="shared" si="226"/>
        <v>0</v>
      </c>
      <c r="U653" s="31">
        <f t="shared" si="238"/>
        <v>659</v>
      </c>
      <c r="V653" s="31">
        <f>IF(T653=0,0,IF(U653=1,1,IF(COUNTIF($T$65:T652,T653)=0,1,0)))</f>
        <v>0</v>
      </c>
      <c r="W653" s="31">
        <f>IF(T653=0,0,SUM($V$65:V653))</f>
        <v>0</v>
      </c>
      <c r="X653" s="31" t="str">
        <f t="shared" si="228"/>
        <v>-</v>
      </c>
      <c r="Y653" s="43"/>
      <c r="Z653" s="29">
        <v>573</v>
      </c>
      <c r="AA653" s="31" t="str">
        <f t="shared" si="239"/>
        <v/>
      </c>
      <c r="AB653" s="31" t="str">
        <f t="shared" si="240"/>
        <v/>
      </c>
      <c r="AC653" s="31" t="str">
        <f t="shared" si="241"/>
        <v/>
      </c>
      <c r="AD653" s="30">
        <f t="shared" si="242"/>
        <v>0</v>
      </c>
    </row>
    <row r="654" spans="1:30" x14ac:dyDescent="0.25">
      <c r="A654" s="3"/>
      <c r="B654" s="5" t="str">
        <f>IFERROR(VLOOKUP($A654,'Lookup tables'!$A$2:$E$247,2,FALSE),"")</f>
        <v/>
      </c>
      <c r="C654" s="27" t="str">
        <f>IFERROR(VLOOKUP(A654,'Lookup tables'!$A$2:$E$247,5,FALSE),"")</f>
        <v/>
      </c>
      <c r="D654" s="5">
        <f>IF(ISNUMBER(VLOOKUP($A654,'Lookup tables'!$A$2:$E$247,4,FALSE)),VLOOKUP($A654,'Lookup tables'!$A$2:$E$247,4,FALSE),0)</f>
        <v>0</v>
      </c>
      <c r="E654" s="4"/>
      <c r="F654" s="7">
        <f t="shared" si="244"/>
        <v>0</v>
      </c>
      <c r="G654" s="87"/>
      <c r="H654" s="2"/>
      <c r="I654" s="21">
        <f t="shared" si="243"/>
        <v>0</v>
      </c>
      <c r="J654" s="21">
        <f t="shared" si="245"/>
        <v>0</v>
      </c>
      <c r="K654" s="21">
        <f t="shared" si="246"/>
        <v>0</v>
      </c>
      <c r="T654" s="46">
        <f t="shared" si="226"/>
        <v>0</v>
      </c>
      <c r="U654" s="31">
        <f t="shared" si="238"/>
        <v>659</v>
      </c>
      <c r="V654" s="31">
        <f>IF(T654=0,0,IF(U654=1,1,IF(COUNTIF($T$65:T653,T654)=0,1,0)))</f>
        <v>0</v>
      </c>
      <c r="W654" s="31">
        <f>IF(T654=0,0,SUM($V$65:V654))</f>
        <v>0</v>
      </c>
      <c r="X654" s="31" t="str">
        <f t="shared" si="228"/>
        <v>-</v>
      </c>
      <c r="Y654" s="43"/>
      <c r="Z654" s="29">
        <v>574</v>
      </c>
      <c r="AA654" s="31" t="str">
        <f t="shared" si="239"/>
        <v/>
      </c>
      <c r="AB654" s="31" t="str">
        <f t="shared" si="240"/>
        <v/>
      </c>
      <c r="AC654" s="31" t="str">
        <f t="shared" si="241"/>
        <v/>
      </c>
      <c r="AD654" s="30">
        <f t="shared" si="242"/>
        <v>0</v>
      </c>
    </row>
    <row r="655" spans="1:30" x14ac:dyDescent="0.25">
      <c r="A655" s="3"/>
      <c r="B655" s="5" t="str">
        <f>IFERROR(VLOOKUP($A655,'Lookup tables'!$A$2:$E$247,2,FALSE),"")</f>
        <v/>
      </c>
      <c r="C655" s="27" t="str">
        <f>IFERROR(VLOOKUP(A655,'Lookup tables'!$A$2:$E$247,5,FALSE),"")</f>
        <v/>
      </c>
      <c r="D655" s="5">
        <f>IF(ISNUMBER(VLOOKUP($A655,'Lookup tables'!$A$2:$E$247,4,FALSE)),VLOOKUP($A655,'Lookup tables'!$A$2:$E$247,4,FALSE),0)</f>
        <v>0</v>
      </c>
      <c r="E655" s="4"/>
      <c r="F655" s="7">
        <f t="shared" si="244"/>
        <v>0</v>
      </c>
      <c r="G655" s="87"/>
      <c r="H655" s="2"/>
      <c r="I655" s="21">
        <f t="shared" si="243"/>
        <v>0</v>
      </c>
      <c r="J655" s="21">
        <f t="shared" si="245"/>
        <v>0</v>
      </c>
      <c r="K655" s="21">
        <f t="shared" si="246"/>
        <v>0</v>
      </c>
      <c r="T655" s="46">
        <f t="shared" si="226"/>
        <v>0</v>
      </c>
      <c r="U655" s="31">
        <f t="shared" si="238"/>
        <v>659</v>
      </c>
      <c r="V655" s="31">
        <f>IF(T655=0,0,IF(U655=1,1,IF(COUNTIF($T$65:T654,T655)=0,1,0)))</f>
        <v>0</v>
      </c>
      <c r="W655" s="31">
        <f>IF(T655=0,0,SUM($V$65:V655))</f>
        <v>0</v>
      </c>
      <c r="X655" s="31" t="str">
        <f t="shared" si="228"/>
        <v>-</v>
      </c>
      <c r="Y655" s="43"/>
      <c r="Z655" s="29">
        <v>575</v>
      </c>
      <c r="AA655" s="31" t="str">
        <f t="shared" si="239"/>
        <v/>
      </c>
      <c r="AB655" s="31" t="str">
        <f t="shared" si="240"/>
        <v/>
      </c>
      <c r="AC655" s="31" t="str">
        <f t="shared" si="241"/>
        <v/>
      </c>
      <c r="AD655" s="30">
        <f t="shared" si="242"/>
        <v>0</v>
      </c>
    </row>
    <row r="656" spans="1:30" x14ac:dyDescent="0.25">
      <c r="A656" s="3"/>
      <c r="B656" s="5" t="str">
        <f>IFERROR(VLOOKUP($A656,'Lookup tables'!$A$2:$E$247,2,FALSE),"")</f>
        <v/>
      </c>
      <c r="C656" s="27" t="str">
        <f>IFERROR(VLOOKUP(A656,'Lookup tables'!$A$2:$E$247,5,FALSE),"")</f>
        <v/>
      </c>
      <c r="D656" s="5">
        <f>IF(ISNUMBER(VLOOKUP($A656,'Lookup tables'!$A$2:$E$247,4,FALSE)),VLOOKUP($A656,'Lookup tables'!$A$2:$E$247,4,FALSE),0)</f>
        <v>0</v>
      </c>
      <c r="E656" s="4"/>
      <c r="F656" s="7">
        <f t="shared" si="244"/>
        <v>0</v>
      </c>
      <c r="G656" s="87"/>
      <c r="H656" s="2"/>
      <c r="I656" s="21">
        <f t="shared" si="243"/>
        <v>0</v>
      </c>
      <c r="J656" s="21">
        <f t="shared" si="245"/>
        <v>0</v>
      </c>
      <c r="K656" s="21">
        <f t="shared" si="246"/>
        <v>0</v>
      </c>
      <c r="T656" s="46">
        <f t="shared" si="226"/>
        <v>0</v>
      </c>
      <c r="U656" s="31">
        <f t="shared" si="238"/>
        <v>659</v>
      </c>
      <c r="V656" s="31">
        <f>IF(T656=0,0,IF(U656=1,1,IF(COUNTIF($T$65:T655,T656)=0,1,0)))</f>
        <v>0</v>
      </c>
      <c r="W656" s="31">
        <f>IF(T656=0,0,SUM($V$65:V656))</f>
        <v>0</v>
      </c>
      <c r="X656" s="31" t="str">
        <f t="shared" si="228"/>
        <v>-</v>
      </c>
      <c r="Y656" s="43"/>
      <c r="Z656" s="29">
        <v>576</v>
      </c>
      <c r="AA656" s="31" t="str">
        <f t="shared" si="239"/>
        <v/>
      </c>
      <c r="AB656" s="31" t="str">
        <f t="shared" si="240"/>
        <v/>
      </c>
      <c r="AC656" s="31" t="str">
        <f t="shared" si="241"/>
        <v/>
      </c>
      <c r="AD656" s="30">
        <f t="shared" si="242"/>
        <v>0</v>
      </c>
    </row>
    <row r="657" spans="1:44" x14ac:dyDescent="0.25">
      <c r="A657" s="3"/>
      <c r="B657" s="5" t="str">
        <f>IFERROR(VLOOKUP($A657,'Lookup tables'!$A$2:$E$247,2,FALSE),"")</f>
        <v/>
      </c>
      <c r="C657" s="27" t="str">
        <f>IFERROR(VLOOKUP(A657,'Lookup tables'!$A$2:$E$247,5,FALSE),"")</f>
        <v/>
      </c>
      <c r="D657" s="5">
        <f>IF(ISNUMBER(VLOOKUP($A657,'Lookup tables'!$A$2:$E$247,4,FALSE)),VLOOKUP($A657,'Lookup tables'!$A$2:$E$247,4,FALSE),0)</f>
        <v>0</v>
      </c>
      <c r="E657" s="4"/>
      <c r="F657" s="7">
        <f t="shared" si="244"/>
        <v>0</v>
      </c>
      <c r="G657" s="87"/>
      <c r="H657" s="2"/>
      <c r="I657" s="21">
        <f t="shared" si="243"/>
        <v>0</v>
      </c>
      <c r="J657" s="21">
        <f t="shared" si="245"/>
        <v>0</v>
      </c>
      <c r="K657" s="21">
        <f t="shared" si="246"/>
        <v>0</v>
      </c>
      <c r="T657" s="46">
        <f t="shared" si="226"/>
        <v>0</v>
      </c>
      <c r="U657" s="31">
        <f t="shared" si="238"/>
        <v>659</v>
      </c>
      <c r="V657" s="31">
        <f>IF(T657=0,0,IF(U657=1,1,IF(COUNTIF($T$65:T656,T657)=0,1,0)))</f>
        <v>0</v>
      </c>
      <c r="W657" s="31">
        <f>IF(T657=0,0,SUM($V$65:V657))</f>
        <v>0</v>
      </c>
      <c r="X657" s="31" t="str">
        <f t="shared" si="228"/>
        <v>-</v>
      </c>
      <c r="Y657" s="43"/>
      <c r="Z657" s="29">
        <v>577</v>
      </c>
      <c r="AA657" s="31" t="str">
        <f t="shared" si="239"/>
        <v/>
      </c>
      <c r="AB657" s="31" t="str">
        <f t="shared" si="240"/>
        <v/>
      </c>
      <c r="AC657" s="31" t="str">
        <f t="shared" si="241"/>
        <v/>
      </c>
      <c r="AD657" s="30">
        <f t="shared" si="242"/>
        <v>0</v>
      </c>
    </row>
    <row r="658" spans="1:44" x14ac:dyDescent="0.25">
      <c r="A658" s="3"/>
      <c r="B658" s="5" t="str">
        <f>IFERROR(VLOOKUP($A658,'Lookup tables'!$A$2:$E$247,2,FALSE),"")</f>
        <v/>
      </c>
      <c r="C658" s="27" t="str">
        <f>IFERROR(VLOOKUP(A658,'Lookup tables'!$A$2:$E$247,5,FALSE),"")</f>
        <v/>
      </c>
      <c r="D658" s="5">
        <f>IF(ISNUMBER(VLOOKUP($A658,'Lookup tables'!$A$2:$E$247,4,FALSE)),VLOOKUP($A658,'Lookup tables'!$A$2:$E$247,4,FALSE),0)</f>
        <v>0</v>
      </c>
      <c r="E658" s="4"/>
      <c r="F658" s="7">
        <f t="shared" si="244"/>
        <v>0</v>
      </c>
      <c r="G658" s="87"/>
      <c r="H658" s="2"/>
      <c r="I658" s="21">
        <f t="shared" si="243"/>
        <v>0</v>
      </c>
      <c r="J658" s="21">
        <f t="shared" si="245"/>
        <v>0</v>
      </c>
      <c r="K658" s="21">
        <f t="shared" si="246"/>
        <v>0</v>
      </c>
      <c r="T658" s="46">
        <f t="shared" ref="T658:T723" si="247">IF(ISBLANK(M658),0,M658)</f>
        <v>0</v>
      </c>
      <c r="U658" s="31">
        <f t="shared" si="238"/>
        <v>659</v>
      </c>
      <c r="V658" s="31">
        <f>IF(T658=0,0,IF(U658=1,1,IF(COUNTIF($T$65:T657,T658)=0,1,0)))</f>
        <v>0</v>
      </c>
      <c r="W658" s="31">
        <f>IF(T658=0,0,SUM($V$65:V658))</f>
        <v>0</v>
      </c>
      <c r="X658" s="31" t="str">
        <f t="shared" ref="X658:X723" si="248">IF(ISNA(IF(V658=1,T658,"-")),"-",IF(V658=1,T658,"-"))</f>
        <v>-</v>
      </c>
      <c r="Y658" s="43"/>
      <c r="Z658" s="29">
        <v>578</v>
      </c>
      <c r="AA658" s="31" t="str">
        <f t="shared" si="239"/>
        <v/>
      </c>
      <c r="AB658" s="31" t="str">
        <f t="shared" si="240"/>
        <v/>
      </c>
      <c r="AC658" s="31" t="str">
        <f t="shared" si="241"/>
        <v/>
      </c>
      <c r="AD658" s="30">
        <f t="shared" si="242"/>
        <v>0</v>
      </c>
    </row>
    <row r="659" spans="1:44" x14ac:dyDescent="0.25">
      <c r="A659" s="3"/>
      <c r="B659" s="5" t="str">
        <f>IFERROR(VLOOKUP($A659,'Lookup tables'!$A$2:$E$247,2,FALSE),"")</f>
        <v/>
      </c>
      <c r="C659" s="27" t="str">
        <f>IFERROR(VLOOKUP(A659,'Lookup tables'!$A$2:$E$247,5,FALSE),"")</f>
        <v/>
      </c>
      <c r="D659" s="5">
        <f>IF(ISNUMBER(VLOOKUP($A659,'Lookup tables'!$A$2:$E$247,4,FALSE)),VLOOKUP($A659,'Lookup tables'!$A$2:$E$247,4,FALSE),0)</f>
        <v>0</v>
      </c>
      <c r="E659" s="4"/>
      <c r="F659" s="7">
        <f t="shared" si="244"/>
        <v>0</v>
      </c>
      <c r="G659" s="87"/>
      <c r="H659" s="2"/>
      <c r="I659" s="21">
        <f t="shared" si="243"/>
        <v>0</v>
      </c>
      <c r="J659" s="21">
        <f t="shared" si="245"/>
        <v>0</v>
      </c>
      <c r="K659" s="21">
        <f t="shared" si="246"/>
        <v>0</v>
      </c>
      <c r="T659" s="46">
        <f t="shared" si="247"/>
        <v>0</v>
      </c>
      <c r="U659" s="31">
        <f t="shared" si="238"/>
        <v>659</v>
      </c>
      <c r="V659" s="31">
        <f>IF(T659=0,0,IF(U659=1,1,IF(COUNTIF($T$65:T658,T659)=0,1,0)))</f>
        <v>0</v>
      </c>
      <c r="W659" s="31">
        <f>IF(T659=0,0,SUM($V$65:V659))</f>
        <v>0</v>
      </c>
      <c r="X659" s="31" t="str">
        <f t="shared" si="248"/>
        <v>-</v>
      </c>
      <c r="Y659" s="43"/>
      <c r="Z659" s="29">
        <v>579</v>
      </c>
      <c r="AA659" s="31" t="str">
        <f t="shared" si="239"/>
        <v/>
      </c>
      <c r="AB659" s="31" t="str">
        <f t="shared" si="240"/>
        <v/>
      </c>
      <c r="AC659" s="31" t="str">
        <f t="shared" si="241"/>
        <v/>
      </c>
      <c r="AD659" s="30">
        <f t="shared" si="242"/>
        <v>0</v>
      </c>
    </row>
    <row r="660" spans="1:44" x14ac:dyDescent="0.25">
      <c r="A660" s="3"/>
      <c r="B660" s="5" t="str">
        <f>IFERROR(VLOOKUP($A660,'Lookup tables'!$A$2:$E$247,2,FALSE),"")</f>
        <v/>
      </c>
      <c r="C660" s="27" t="str">
        <f>IFERROR(VLOOKUP(A660,'Lookup tables'!$A$2:$E$247,5,FALSE),"")</f>
        <v/>
      </c>
      <c r="D660" s="5">
        <f>IF(ISNUMBER(VLOOKUP($A660,'Lookup tables'!$A$2:$E$247,4,FALSE)),VLOOKUP($A660,'Lookup tables'!$A$2:$E$247,4,FALSE),0)</f>
        <v>0</v>
      </c>
      <c r="E660" s="4"/>
      <c r="F660" s="7">
        <f t="shared" si="244"/>
        <v>0</v>
      </c>
      <c r="G660" s="87"/>
      <c r="H660" s="2"/>
      <c r="I660" s="21">
        <f t="shared" si="243"/>
        <v>0</v>
      </c>
      <c r="J660" s="21">
        <f t="shared" si="245"/>
        <v>0</v>
      </c>
      <c r="K660" s="21">
        <f t="shared" si="246"/>
        <v>0</v>
      </c>
      <c r="T660" s="46">
        <f t="shared" si="247"/>
        <v>0</v>
      </c>
      <c r="U660" s="31">
        <f t="shared" si="238"/>
        <v>659</v>
      </c>
      <c r="V660" s="31">
        <f>IF(T660=0,0,IF(U660=1,1,IF(COUNTIF($T$65:T659,T660)=0,1,0)))</f>
        <v>0</v>
      </c>
      <c r="W660" s="31">
        <f>IF(T660=0,0,SUM($V$65:V660))</f>
        <v>0</v>
      </c>
      <c r="X660" s="31" t="str">
        <f t="shared" si="248"/>
        <v>-</v>
      </c>
      <c r="Y660" s="43"/>
      <c r="Z660" s="29">
        <v>580</v>
      </c>
      <c r="AA660" s="31" t="str">
        <f t="shared" si="239"/>
        <v/>
      </c>
      <c r="AB660" s="31" t="str">
        <f t="shared" si="240"/>
        <v/>
      </c>
      <c r="AC660" s="31" t="str">
        <f t="shared" si="241"/>
        <v/>
      </c>
      <c r="AD660" s="30">
        <f t="shared" si="242"/>
        <v>0</v>
      </c>
    </row>
    <row r="661" spans="1:44" x14ac:dyDescent="0.25">
      <c r="A661" s="19"/>
      <c r="B661" s="2"/>
      <c r="C661" s="2"/>
      <c r="D661" s="2"/>
      <c r="E661" s="2"/>
      <c r="F661" s="2"/>
      <c r="G661" s="87"/>
      <c r="H661" s="2"/>
      <c r="I661" s="2"/>
      <c r="J661" s="2"/>
      <c r="K661" s="2"/>
      <c r="T661" s="46">
        <f t="shared" si="247"/>
        <v>0</v>
      </c>
      <c r="U661" s="31">
        <f t="shared" si="238"/>
        <v>659</v>
      </c>
      <c r="V661" s="31">
        <f>IF(T661=0,0,IF(U661=1,1,IF(COUNTIF($T$65:T660,T661)=0,1,0)))</f>
        <v>0</v>
      </c>
      <c r="W661" s="31">
        <f>IF(T661=0,0,SUM($V$65:V661))</f>
        <v>0</v>
      </c>
      <c r="X661" s="31" t="str">
        <f t="shared" si="248"/>
        <v>-</v>
      </c>
      <c r="Y661" s="43"/>
      <c r="Z661" s="29">
        <v>581</v>
      </c>
      <c r="AA661" s="31" t="str">
        <f t="shared" si="239"/>
        <v/>
      </c>
      <c r="AB661" s="31" t="str">
        <f t="shared" si="240"/>
        <v/>
      </c>
      <c r="AC661" s="31" t="str">
        <f t="shared" si="241"/>
        <v/>
      </c>
      <c r="AD661" s="30">
        <f t="shared" si="242"/>
        <v>0</v>
      </c>
    </row>
    <row r="662" spans="1:44" ht="20.25" x14ac:dyDescent="0.35">
      <c r="A662" s="24" t="s">
        <v>41</v>
      </c>
      <c r="B662" s="2"/>
      <c r="C662" s="2"/>
      <c r="D662" s="2"/>
      <c r="E662" s="2"/>
      <c r="F662" s="2"/>
      <c r="G662" s="87"/>
      <c r="H662" s="2"/>
      <c r="I662" s="2"/>
      <c r="J662" s="2"/>
      <c r="K662" s="2"/>
      <c r="T662" s="46">
        <f t="shared" si="247"/>
        <v>0</v>
      </c>
      <c r="U662" s="31">
        <f t="shared" si="238"/>
        <v>659</v>
      </c>
      <c r="V662" s="31">
        <f>IF(T662=0,0,IF(U662=1,1,IF(COUNTIF($T$65:T661,T662)=0,1,0)))</f>
        <v>0</v>
      </c>
      <c r="W662" s="31">
        <f>IF(T662=0,0,SUM($V$65:V662))</f>
        <v>0</v>
      </c>
      <c r="X662" s="31" t="str">
        <f t="shared" si="248"/>
        <v>-</v>
      </c>
      <c r="Y662" s="43"/>
      <c r="Z662" s="29">
        <v>582</v>
      </c>
      <c r="AA662" s="31" t="str">
        <f t="shared" si="239"/>
        <v/>
      </c>
      <c r="AB662" s="31" t="str">
        <f t="shared" si="240"/>
        <v/>
      </c>
      <c r="AC662" s="31" t="str">
        <f t="shared" si="241"/>
        <v/>
      </c>
      <c r="AD662" s="30">
        <f t="shared" si="242"/>
        <v>0</v>
      </c>
    </row>
    <row r="663" spans="1:44" ht="63" customHeight="1" x14ac:dyDescent="0.25">
      <c r="A663" s="136" t="s">
        <v>42</v>
      </c>
      <c r="B663" s="141"/>
      <c r="C663" s="141"/>
      <c r="D663" s="141"/>
      <c r="E663" s="141"/>
      <c r="F663" s="137"/>
      <c r="G663" s="87"/>
      <c r="H663" s="2"/>
      <c r="I663" s="2"/>
      <c r="J663" s="2"/>
      <c r="K663" s="2"/>
      <c r="T663" s="46">
        <f t="shared" si="247"/>
        <v>0</v>
      </c>
      <c r="U663" s="31">
        <f t="shared" si="238"/>
        <v>659</v>
      </c>
      <c r="V663" s="31">
        <f>IF(T663=0,0,IF(U663=1,1,IF(COUNTIF($T$65:T662,T663)=0,1,0)))</f>
        <v>0</v>
      </c>
      <c r="W663" s="31">
        <f>IF(T663=0,0,SUM($V$65:V663))</f>
        <v>0</v>
      </c>
      <c r="X663" s="31" t="str">
        <f t="shared" si="248"/>
        <v>-</v>
      </c>
      <c r="Y663" s="43"/>
      <c r="Z663" s="29">
        <v>583</v>
      </c>
      <c r="AA663" s="31" t="str">
        <f t="shared" si="239"/>
        <v/>
      </c>
      <c r="AB663" s="31" t="str">
        <f t="shared" si="240"/>
        <v/>
      </c>
      <c r="AC663" s="31" t="str">
        <f t="shared" si="241"/>
        <v/>
      </c>
      <c r="AD663" s="30">
        <f t="shared" si="242"/>
        <v>0</v>
      </c>
    </row>
    <row r="664" spans="1:44" ht="48" x14ac:dyDescent="0.25">
      <c r="A664" s="17" t="s">
        <v>34</v>
      </c>
      <c r="B664" s="6" t="s">
        <v>35</v>
      </c>
      <c r="C664" s="6" t="s">
        <v>18</v>
      </c>
      <c r="D664" s="6" t="s">
        <v>36</v>
      </c>
      <c r="E664" s="10" t="s">
        <v>37</v>
      </c>
      <c r="F664" s="10" t="s">
        <v>38</v>
      </c>
      <c r="G664" s="87"/>
      <c r="H664" s="2"/>
      <c r="I664" s="2"/>
      <c r="J664" s="2"/>
      <c r="K664" s="2"/>
      <c r="M664" s="35"/>
      <c r="N664" s="35"/>
      <c r="O664" s="35"/>
      <c r="P664" s="35"/>
      <c r="Q664" s="35"/>
      <c r="R664" s="35"/>
      <c r="T664" s="46">
        <f t="shared" si="247"/>
        <v>0</v>
      </c>
      <c r="U664" s="31">
        <f t="shared" si="238"/>
        <v>659</v>
      </c>
      <c r="V664" s="31">
        <f>IF(T664=0,0,IF(U664=1,1,IF(COUNTIF($T$65:T663,T664)=0,1,0)))</f>
        <v>0</v>
      </c>
      <c r="W664" s="31">
        <f>IF(T664=0,0,SUM($V$65:V664))</f>
        <v>0</v>
      </c>
      <c r="X664" s="31" t="str">
        <f t="shared" si="248"/>
        <v>-</v>
      </c>
      <c r="Y664" s="43"/>
      <c r="Z664" s="29">
        <v>584</v>
      </c>
      <c r="AA664" s="31" t="str">
        <f t="shared" si="239"/>
        <v/>
      </c>
      <c r="AB664" s="31" t="str">
        <f t="shared" si="240"/>
        <v/>
      </c>
      <c r="AC664" s="31" t="str">
        <f t="shared" si="241"/>
        <v/>
      </c>
      <c r="AD664" s="30">
        <f t="shared" si="242"/>
        <v>0</v>
      </c>
    </row>
    <row r="665" spans="1:44" x14ac:dyDescent="0.25">
      <c r="A665" s="3"/>
      <c r="B665" s="4"/>
      <c r="C665" s="77"/>
      <c r="D665" s="5">
        <f>IF(ISNUMBER(VLOOKUP(AR665,'Lookup tables'!$I$2:$J$15,2,FALSE)),VLOOKUP(AR665,'Lookup tables'!$I$2:$J$15,2,FALSE),0)</f>
        <v>0</v>
      </c>
      <c r="E665" s="4"/>
      <c r="F665" s="7">
        <f>D665*E665</f>
        <v>0</v>
      </c>
      <c r="G665" s="87" t="str">
        <f t="shared" ref="G665:G684" si="249">IF(S665=FALSE,$R$61,"")</f>
        <v/>
      </c>
      <c r="H665" s="2"/>
      <c r="I665" s="2"/>
      <c r="J665" s="2"/>
      <c r="K665" s="2"/>
      <c r="M665" s="36">
        <f t="shared" ref="M665:R665" si="250">A665</f>
        <v>0</v>
      </c>
      <c r="N665" s="36">
        <f t="shared" si="250"/>
        <v>0</v>
      </c>
      <c r="O665" s="36">
        <f t="shared" si="250"/>
        <v>0</v>
      </c>
      <c r="P665" s="36">
        <f t="shared" si="250"/>
        <v>0</v>
      </c>
      <c r="Q665" s="36">
        <f t="shared" si="250"/>
        <v>0</v>
      </c>
      <c r="R665" s="45">
        <f t="shared" si="250"/>
        <v>0</v>
      </c>
      <c r="S665" s="83" t="str">
        <f t="shared" ref="S665:S684" si="251">IF(ISBLANK(C665),"BLANK",SUMPRODUCT(--($M$65:$M$759=M665),--($N$65:$N$759=B665),--($O$65:$O$759=O665))=COUNTIF($M$65:$M$759,M665))</f>
        <v>BLANK</v>
      </c>
      <c r="T665" s="46">
        <f t="shared" si="247"/>
        <v>0</v>
      </c>
      <c r="U665" s="31">
        <f t="shared" si="238"/>
        <v>659</v>
      </c>
      <c r="V665" s="31">
        <f>IF(T665=0,0,IF(U665=1,1,IF(COUNTIF($T$65:T664,T665)=0,1,0)))</f>
        <v>0</v>
      </c>
      <c r="W665" s="31">
        <f>IF(T665=0,0,SUM($V$65:V665))</f>
        <v>0</v>
      </c>
      <c r="X665" s="31" t="str">
        <f t="shared" si="248"/>
        <v>-</v>
      </c>
      <c r="Y665" s="43"/>
      <c r="Z665" s="29">
        <v>585</v>
      </c>
      <c r="AA665" s="31" t="str">
        <f t="shared" si="239"/>
        <v/>
      </c>
      <c r="AB665" s="31" t="str">
        <f t="shared" si="240"/>
        <v/>
      </c>
      <c r="AC665" s="31" t="str">
        <f t="shared" si="241"/>
        <v/>
      </c>
      <c r="AD665" s="30">
        <f t="shared" si="242"/>
        <v>0</v>
      </c>
      <c r="AR665" s="1">
        <f>IF($C665='Lookup tables'!$G$13,'Lookup tables'!$I$13,IF($C665='Lookup tables'!$G$14,'Lookup tables'!$I$14,$C665))</f>
        <v>0</v>
      </c>
    </row>
    <row r="666" spans="1:44" x14ac:dyDescent="0.25">
      <c r="A666" s="3"/>
      <c r="B666" s="4"/>
      <c r="C666" s="77"/>
      <c r="D666" s="5">
        <f>IF(ISNUMBER(VLOOKUP(AR666,'Lookup tables'!$I$2:$J$15,2,FALSE)),VLOOKUP(AR666,'Lookup tables'!$I$2:$J$15,2,FALSE),0)</f>
        <v>0</v>
      </c>
      <c r="E666" s="4"/>
      <c r="F666" s="7">
        <f t="shared" ref="F666:F684" si="252">D666*E666</f>
        <v>0</v>
      </c>
      <c r="G666" s="87" t="str">
        <f t="shared" si="249"/>
        <v/>
      </c>
      <c r="H666" s="2"/>
      <c r="I666" s="2"/>
      <c r="J666" s="2"/>
      <c r="K666" s="2"/>
      <c r="M666" s="36">
        <f t="shared" ref="M666:M684" si="253">A666</f>
        <v>0</v>
      </c>
      <c r="N666" s="36">
        <f t="shared" ref="N666:N684" si="254">B666</f>
        <v>0</v>
      </c>
      <c r="O666" s="36">
        <f t="shared" ref="O666:O684" si="255">C666</f>
        <v>0</v>
      </c>
      <c r="P666" s="36">
        <f t="shared" ref="P666:P684" si="256">D666</f>
        <v>0</v>
      </c>
      <c r="Q666" s="36">
        <f t="shared" ref="Q666:Q684" si="257">E666</f>
        <v>0</v>
      </c>
      <c r="R666" s="45">
        <f t="shared" ref="R666:R684" si="258">F666</f>
        <v>0</v>
      </c>
      <c r="S666" s="83" t="str">
        <f t="shared" si="251"/>
        <v>BLANK</v>
      </c>
      <c r="T666" s="46">
        <f t="shared" si="247"/>
        <v>0</v>
      </c>
      <c r="U666" s="31">
        <f t="shared" ref="U666:U697" si="259">COUNTIF($T$65:$T$759,T666)</f>
        <v>659</v>
      </c>
      <c r="V666" s="31">
        <f>IF(T666=0,0,IF(U666=1,1,IF(COUNTIF($T$65:T665,T666)=0,1,0)))</f>
        <v>0</v>
      </c>
      <c r="W666" s="31">
        <f>IF(T666=0,0,SUM($V$65:V666))</f>
        <v>0</v>
      </c>
      <c r="X666" s="31" t="str">
        <f t="shared" si="248"/>
        <v>-</v>
      </c>
      <c r="Y666" s="43"/>
      <c r="Z666" s="29">
        <v>586</v>
      </c>
      <c r="AA666" s="31" t="str">
        <f t="shared" ref="AA666:AA697" si="260">IF(ISNA(VLOOKUP(Z666,$W$65:$X$759,2,0)),"",VLOOKUP(Z666,$W$65:$X$759,2,0))</f>
        <v/>
      </c>
      <c r="AB666" s="31" t="str">
        <f t="shared" ref="AB666:AB697" si="261">IF(ISNA(INDEX($N$65:$N$759,MATCH(AA666,$M$65:$M$759,0))),"",INDEX($N$65:$N$759,MATCH(AA666,$M$65:$M$759,0)))</f>
        <v/>
      </c>
      <c r="AC666" s="31" t="str">
        <f t="shared" ref="AC666:AC697" si="262">IF(ISNA(INDEX($O$65:$O$759,MATCH(AA666,$M$65:$M$759,0))),"",INDEX($O$65:$O$759,MATCH(AA666,$M$65:$M$759,0)))</f>
        <v/>
      </c>
      <c r="AD666" s="30">
        <f t="shared" ref="AD666:AD697" si="263">SUMIF($M$65:$M$759,AA666,$R$65:$R$759)</f>
        <v>0</v>
      </c>
      <c r="AR666" s="1">
        <f>IF($C666='Lookup tables'!$G$13,'Lookup tables'!$I$13,IF($C666='Lookup tables'!$G$14,'Lookup tables'!$I$14,$C666))</f>
        <v>0</v>
      </c>
    </row>
    <row r="667" spans="1:44" x14ac:dyDescent="0.25">
      <c r="A667" s="3"/>
      <c r="B667" s="4"/>
      <c r="C667" s="77"/>
      <c r="D667" s="5">
        <f>IF(ISNUMBER(VLOOKUP(AR667,'Lookup tables'!$I$2:$J$15,2,FALSE)),VLOOKUP(AR667,'Lookup tables'!$I$2:$J$15,2,FALSE),0)</f>
        <v>0</v>
      </c>
      <c r="E667" s="4"/>
      <c r="F667" s="7">
        <f t="shared" si="252"/>
        <v>0</v>
      </c>
      <c r="G667" s="87" t="str">
        <f t="shared" si="249"/>
        <v/>
      </c>
      <c r="H667" s="2"/>
      <c r="I667" s="2"/>
      <c r="J667" s="2"/>
      <c r="K667" s="2"/>
      <c r="M667" s="36">
        <f t="shared" si="253"/>
        <v>0</v>
      </c>
      <c r="N667" s="36">
        <f t="shared" si="254"/>
        <v>0</v>
      </c>
      <c r="O667" s="36">
        <f t="shared" si="255"/>
        <v>0</v>
      </c>
      <c r="P667" s="36">
        <f t="shared" si="256"/>
        <v>0</v>
      </c>
      <c r="Q667" s="36">
        <f t="shared" si="257"/>
        <v>0</v>
      </c>
      <c r="R667" s="45">
        <f t="shared" si="258"/>
        <v>0</v>
      </c>
      <c r="S667" s="83" t="str">
        <f t="shared" si="251"/>
        <v>BLANK</v>
      </c>
      <c r="T667" s="46">
        <f t="shared" si="247"/>
        <v>0</v>
      </c>
      <c r="U667" s="31">
        <f t="shared" si="259"/>
        <v>659</v>
      </c>
      <c r="V667" s="31">
        <f>IF(T667=0,0,IF(U667=1,1,IF(COUNTIF($T$65:T666,T667)=0,1,0)))</f>
        <v>0</v>
      </c>
      <c r="W667" s="31">
        <f>IF(T667=0,0,SUM($V$65:V667))</f>
        <v>0</v>
      </c>
      <c r="X667" s="31" t="str">
        <f t="shared" si="248"/>
        <v>-</v>
      </c>
      <c r="Y667" s="43"/>
      <c r="Z667" s="29">
        <v>587</v>
      </c>
      <c r="AA667" s="31" t="str">
        <f t="shared" si="260"/>
        <v/>
      </c>
      <c r="AB667" s="31" t="str">
        <f t="shared" si="261"/>
        <v/>
      </c>
      <c r="AC667" s="31" t="str">
        <f t="shared" si="262"/>
        <v/>
      </c>
      <c r="AD667" s="30">
        <f t="shared" si="263"/>
        <v>0</v>
      </c>
      <c r="AR667" s="1">
        <f>IF($C667='Lookup tables'!$G$13,'Lookup tables'!$I$13,IF($C667='Lookup tables'!$G$14,'Lookup tables'!$I$14,$C667))</f>
        <v>0</v>
      </c>
    </row>
    <row r="668" spans="1:44" x14ac:dyDescent="0.25">
      <c r="A668" s="3"/>
      <c r="B668" s="4"/>
      <c r="C668" s="77"/>
      <c r="D668" s="5">
        <f>IF(ISNUMBER(VLOOKUP(AR668,'Lookup tables'!$I$2:$J$15,2,FALSE)),VLOOKUP(AR668,'Lookup tables'!$I$2:$J$15,2,FALSE),0)</f>
        <v>0</v>
      </c>
      <c r="E668" s="4"/>
      <c r="F668" s="7">
        <f t="shared" si="252"/>
        <v>0</v>
      </c>
      <c r="G668" s="87" t="str">
        <f t="shared" si="249"/>
        <v/>
      </c>
      <c r="H668" s="2"/>
      <c r="I668" s="2"/>
      <c r="J668" s="2"/>
      <c r="K668" s="2"/>
      <c r="M668" s="36">
        <f t="shared" si="253"/>
        <v>0</v>
      </c>
      <c r="N668" s="36">
        <f t="shared" si="254"/>
        <v>0</v>
      </c>
      <c r="O668" s="36">
        <f t="shared" si="255"/>
        <v>0</v>
      </c>
      <c r="P668" s="36">
        <f t="shared" si="256"/>
        <v>0</v>
      </c>
      <c r="Q668" s="36">
        <f t="shared" si="257"/>
        <v>0</v>
      </c>
      <c r="R668" s="45">
        <f t="shared" si="258"/>
        <v>0</v>
      </c>
      <c r="S668" s="83" t="str">
        <f t="shared" si="251"/>
        <v>BLANK</v>
      </c>
      <c r="T668" s="46">
        <f t="shared" si="247"/>
        <v>0</v>
      </c>
      <c r="U668" s="31">
        <f t="shared" si="259"/>
        <v>659</v>
      </c>
      <c r="V668" s="31">
        <f>IF(T668=0,0,IF(U668=1,1,IF(COUNTIF($T$65:T667,T668)=0,1,0)))</f>
        <v>0</v>
      </c>
      <c r="W668" s="31">
        <f>IF(T668=0,0,SUM($V$65:V668))</f>
        <v>0</v>
      </c>
      <c r="X668" s="31" t="str">
        <f t="shared" si="248"/>
        <v>-</v>
      </c>
      <c r="Y668" s="43"/>
      <c r="Z668" s="29">
        <v>588</v>
      </c>
      <c r="AA668" s="31" t="str">
        <f t="shared" si="260"/>
        <v/>
      </c>
      <c r="AB668" s="31" t="str">
        <f t="shared" si="261"/>
        <v/>
      </c>
      <c r="AC668" s="31" t="str">
        <f t="shared" si="262"/>
        <v/>
      </c>
      <c r="AD668" s="30">
        <f t="shared" si="263"/>
        <v>0</v>
      </c>
      <c r="AR668" s="1">
        <f>IF($C668='Lookup tables'!$G$13,'Lookup tables'!$I$13,IF($C668='Lookup tables'!$G$14,'Lookup tables'!$I$14,$C668))</f>
        <v>0</v>
      </c>
    </row>
    <row r="669" spans="1:44" x14ac:dyDescent="0.25">
      <c r="A669" s="3"/>
      <c r="B669" s="4"/>
      <c r="C669" s="77"/>
      <c r="D669" s="5">
        <f>IF(ISNUMBER(VLOOKUP(AR669,'Lookup tables'!$I$2:$J$15,2,FALSE)),VLOOKUP(AR669,'Lookup tables'!$I$2:$J$15,2,FALSE),0)</f>
        <v>0</v>
      </c>
      <c r="E669" s="4"/>
      <c r="F669" s="7">
        <f t="shared" si="252"/>
        <v>0</v>
      </c>
      <c r="G669" s="87" t="str">
        <f t="shared" si="249"/>
        <v/>
      </c>
      <c r="H669" s="2"/>
      <c r="I669" s="2"/>
      <c r="J669" s="2"/>
      <c r="K669" s="2"/>
      <c r="M669" s="36">
        <f t="shared" si="253"/>
        <v>0</v>
      </c>
      <c r="N669" s="36">
        <f t="shared" si="254"/>
        <v>0</v>
      </c>
      <c r="O669" s="36">
        <f t="shared" si="255"/>
        <v>0</v>
      </c>
      <c r="P669" s="36">
        <f t="shared" si="256"/>
        <v>0</v>
      </c>
      <c r="Q669" s="36">
        <f t="shared" si="257"/>
        <v>0</v>
      </c>
      <c r="R669" s="45">
        <f t="shared" si="258"/>
        <v>0</v>
      </c>
      <c r="S669" s="83" t="str">
        <f t="shared" si="251"/>
        <v>BLANK</v>
      </c>
      <c r="T669" s="46">
        <f t="shared" si="247"/>
        <v>0</v>
      </c>
      <c r="U669" s="31">
        <f t="shared" si="259"/>
        <v>659</v>
      </c>
      <c r="V669" s="31">
        <f>IF(T669=0,0,IF(U669=1,1,IF(COUNTIF($T$65:T668,T669)=0,1,0)))</f>
        <v>0</v>
      </c>
      <c r="W669" s="31">
        <f>IF(T669=0,0,SUM($V$65:V669))</f>
        <v>0</v>
      </c>
      <c r="X669" s="31" t="str">
        <f t="shared" si="248"/>
        <v>-</v>
      </c>
      <c r="Y669" s="43"/>
      <c r="Z669" s="29">
        <v>589</v>
      </c>
      <c r="AA669" s="31" t="str">
        <f t="shared" si="260"/>
        <v/>
      </c>
      <c r="AB669" s="31" t="str">
        <f t="shared" si="261"/>
        <v/>
      </c>
      <c r="AC669" s="31" t="str">
        <f t="shared" si="262"/>
        <v/>
      </c>
      <c r="AD669" s="30">
        <f t="shared" si="263"/>
        <v>0</v>
      </c>
      <c r="AR669" s="1">
        <f>IF($C669='Lookup tables'!$G$13,'Lookup tables'!$I$13,IF($C669='Lookup tables'!$G$14,'Lookup tables'!$I$14,$C669))</f>
        <v>0</v>
      </c>
    </row>
    <row r="670" spans="1:44" x14ac:dyDescent="0.25">
      <c r="A670" s="3"/>
      <c r="B670" s="4"/>
      <c r="C670" s="77"/>
      <c r="D670" s="5">
        <f>IF(ISNUMBER(VLOOKUP(AR670,'Lookup tables'!$I$2:$J$15,2,FALSE)),VLOOKUP(AR670,'Lookup tables'!$I$2:$J$15,2,FALSE),0)</f>
        <v>0</v>
      </c>
      <c r="E670" s="4"/>
      <c r="F670" s="7">
        <f t="shared" si="252"/>
        <v>0</v>
      </c>
      <c r="G670" s="87" t="str">
        <f t="shared" si="249"/>
        <v/>
      </c>
      <c r="H670" s="2"/>
      <c r="I670" s="2"/>
      <c r="J670" s="2"/>
      <c r="K670" s="2"/>
      <c r="M670" s="36">
        <f t="shared" si="253"/>
        <v>0</v>
      </c>
      <c r="N670" s="36">
        <f t="shared" si="254"/>
        <v>0</v>
      </c>
      <c r="O670" s="36">
        <f t="shared" si="255"/>
        <v>0</v>
      </c>
      <c r="P670" s="36">
        <f t="shared" si="256"/>
        <v>0</v>
      </c>
      <c r="Q670" s="36">
        <f t="shared" si="257"/>
        <v>0</v>
      </c>
      <c r="R670" s="45">
        <f t="shared" si="258"/>
        <v>0</v>
      </c>
      <c r="S670" s="83" t="str">
        <f t="shared" si="251"/>
        <v>BLANK</v>
      </c>
      <c r="T670" s="46">
        <f t="shared" si="247"/>
        <v>0</v>
      </c>
      <c r="U670" s="31">
        <f t="shared" si="259"/>
        <v>659</v>
      </c>
      <c r="V670" s="31">
        <f>IF(T670=0,0,IF(U670=1,1,IF(COUNTIF($T$65:T669,T670)=0,1,0)))</f>
        <v>0</v>
      </c>
      <c r="W670" s="31">
        <f>IF(T670=0,0,SUM($V$65:V670))</f>
        <v>0</v>
      </c>
      <c r="X670" s="31" t="str">
        <f t="shared" si="248"/>
        <v>-</v>
      </c>
      <c r="Y670" s="43"/>
      <c r="Z670" s="29">
        <v>590</v>
      </c>
      <c r="AA670" s="31" t="str">
        <f t="shared" si="260"/>
        <v/>
      </c>
      <c r="AB670" s="31" t="str">
        <f t="shared" si="261"/>
        <v/>
      </c>
      <c r="AC670" s="31" t="str">
        <f t="shared" si="262"/>
        <v/>
      </c>
      <c r="AD670" s="30">
        <f t="shared" si="263"/>
        <v>0</v>
      </c>
      <c r="AR670" s="1">
        <f>IF($C670='Lookup tables'!$G$13,'Lookup tables'!$I$13,IF($C670='Lookup tables'!$G$14,'Lookup tables'!$I$14,$C670))</f>
        <v>0</v>
      </c>
    </row>
    <row r="671" spans="1:44" x14ac:dyDescent="0.25">
      <c r="A671" s="3"/>
      <c r="B671" s="4"/>
      <c r="C671" s="77"/>
      <c r="D671" s="5">
        <f>IF(ISNUMBER(VLOOKUP(AR671,'Lookup tables'!$I$2:$J$15,2,FALSE)),VLOOKUP(AR671,'Lookup tables'!$I$2:$J$15,2,FALSE),0)</f>
        <v>0</v>
      </c>
      <c r="E671" s="4"/>
      <c r="F671" s="7">
        <f t="shared" si="252"/>
        <v>0</v>
      </c>
      <c r="G671" s="87" t="str">
        <f t="shared" si="249"/>
        <v/>
      </c>
      <c r="H671" s="2"/>
      <c r="I671" s="2"/>
      <c r="J671" s="2"/>
      <c r="K671" s="2"/>
      <c r="M671" s="36">
        <f t="shared" si="253"/>
        <v>0</v>
      </c>
      <c r="N671" s="36">
        <f t="shared" si="254"/>
        <v>0</v>
      </c>
      <c r="O671" s="36">
        <f t="shared" si="255"/>
        <v>0</v>
      </c>
      <c r="P671" s="36">
        <f t="shared" si="256"/>
        <v>0</v>
      </c>
      <c r="Q671" s="36">
        <f t="shared" si="257"/>
        <v>0</v>
      </c>
      <c r="R671" s="45">
        <f t="shared" si="258"/>
        <v>0</v>
      </c>
      <c r="S671" s="83" t="str">
        <f t="shared" si="251"/>
        <v>BLANK</v>
      </c>
      <c r="T671" s="46">
        <f t="shared" si="247"/>
        <v>0</v>
      </c>
      <c r="U671" s="31">
        <f t="shared" si="259"/>
        <v>659</v>
      </c>
      <c r="V671" s="31">
        <f>IF(T671=0,0,IF(U671=1,1,IF(COUNTIF($T$65:T670,T671)=0,1,0)))</f>
        <v>0</v>
      </c>
      <c r="W671" s="31">
        <f>IF(T671=0,0,SUM($V$65:V671))</f>
        <v>0</v>
      </c>
      <c r="X671" s="31" t="str">
        <f t="shared" si="248"/>
        <v>-</v>
      </c>
      <c r="Y671" s="43"/>
      <c r="Z671" s="29">
        <v>591</v>
      </c>
      <c r="AA671" s="31" t="str">
        <f t="shared" si="260"/>
        <v/>
      </c>
      <c r="AB671" s="31" t="str">
        <f t="shared" si="261"/>
        <v/>
      </c>
      <c r="AC671" s="31" t="str">
        <f t="shared" si="262"/>
        <v/>
      </c>
      <c r="AD671" s="30">
        <f t="shared" si="263"/>
        <v>0</v>
      </c>
      <c r="AR671" s="1">
        <f>IF($C671='Lookup tables'!$G$13,'Lookup tables'!$I$13,IF($C671='Lookup tables'!$G$14,'Lookup tables'!$I$14,$C671))</f>
        <v>0</v>
      </c>
    </row>
    <row r="672" spans="1:44" x14ac:dyDescent="0.25">
      <c r="A672" s="3"/>
      <c r="B672" s="4"/>
      <c r="C672" s="77"/>
      <c r="D672" s="5">
        <f>IF(ISNUMBER(VLOOKUP(AR672,'Lookup tables'!$I$2:$J$15,2,FALSE)),VLOOKUP(AR672,'Lookup tables'!$I$2:$J$15,2,FALSE),0)</f>
        <v>0</v>
      </c>
      <c r="E672" s="4"/>
      <c r="F672" s="7">
        <f t="shared" si="252"/>
        <v>0</v>
      </c>
      <c r="G672" s="87" t="str">
        <f t="shared" si="249"/>
        <v/>
      </c>
      <c r="H672" s="2"/>
      <c r="I672" s="2"/>
      <c r="J672" s="2"/>
      <c r="K672" s="2"/>
      <c r="M672" s="36">
        <f t="shared" si="253"/>
        <v>0</v>
      </c>
      <c r="N672" s="36">
        <f t="shared" si="254"/>
        <v>0</v>
      </c>
      <c r="O672" s="36">
        <f t="shared" si="255"/>
        <v>0</v>
      </c>
      <c r="P672" s="36">
        <f t="shared" si="256"/>
        <v>0</v>
      </c>
      <c r="Q672" s="36">
        <f t="shared" si="257"/>
        <v>0</v>
      </c>
      <c r="R672" s="45">
        <f t="shared" si="258"/>
        <v>0</v>
      </c>
      <c r="S672" s="83" t="str">
        <f t="shared" si="251"/>
        <v>BLANK</v>
      </c>
      <c r="T672" s="46">
        <f t="shared" si="247"/>
        <v>0</v>
      </c>
      <c r="U672" s="31">
        <f t="shared" si="259"/>
        <v>659</v>
      </c>
      <c r="V672" s="31">
        <f>IF(T672=0,0,IF(U672=1,1,IF(COUNTIF($T$65:T671,T672)=0,1,0)))</f>
        <v>0</v>
      </c>
      <c r="W672" s="31">
        <f>IF(T672=0,0,SUM($V$65:V672))</f>
        <v>0</v>
      </c>
      <c r="X672" s="31" t="str">
        <f t="shared" si="248"/>
        <v>-</v>
      </c>
      <c r="Y672" s="43"/>
      <c r="Z672" s="29">
        <v>592</v>
      </c>
      <c r="AA672" s="31" t="str">
        <f t="shared" si="260"/>
        <v/>
      </c>
      <c r="AB672" s="31" t="str">
        <f t="shared" si="261"/>
        <v/>
      </c>
      <c r="AC672" s="31" t="str">
        <f t="shared" si="262"/>
        <v/>
      </c>
      <c r="AD672" s="30">
        <f t="shared" si="263"/>
        <v>0</v>
      </c>
      <c r="AR672" s="1">
        <f>IF($C672='Lookup tables'!$G$13,'Lookup tables'!$I$13,IF($C672='Lookup tables'!$G$14,'Lookup tables'!$I$14,$C672))</f>
        <v>0</v>
      </c>
    </row>
    <row r="673" spans="1:44" x14ac:dyDescent="0.25">
      <c r="A673" s="3"/>
      <c r="B673" s="4"/>
      <c r="C673" s="77"/>
      <c r="D673" s="5">
        <f>IF(ISNUMBER(VLOOKUP(AR673,'Lookup tables'!$I$2:$J$15,2,FALSE)),VLOOKUP(AR673,'Lookup tables'!$I$2:$J$15,2,FALSE),0)</f>
        <v>0</v>
      </c>
      <c r="E673" s="4"/>
      <c r="F673" s="7">
        <f t="shared" si="252"/>
        <v>0</v>
      </c>
      <c r="G673" s="87" t="str">
        <f t="shared" si="249"/>
        <v/>
      </c>
      <c r="H673" s="2"/>
      <c r="I673" s="2"/>
      <c r="J673" s="2"/>
      <c r="K673" s="2"/>
      <c r="M673" s="36">
        <f t="shared" si="253"/>
        <v>0</v>
      </c>
      <c r="N673" s="36">
        <f t="shared" si="254"/>
        <v>0</v>
      </c>
      <c r="O673" s="36">
        <f t="shared" si="255"/>
        <v>0</v>
      </c>
      <c r="P673" s="36">
        <f t="shared" si="256"/>
        <v>0</v>
      </c>
      <c r="Q673" s="36">
        <f t="shared" si="257"/>
        <v>0</v>
      </c>
      <c r="R673" s="45">
        <f t="shared" si="258"/>
        <v>0</v>
      </c>
      <c r="S673" s="83" t="str">
        <f t="shared" si="251"/>
        <v>BLANK</v>
      </c>
      <c r="T673" s="46">
        <f t="shared" si="247"/>
        <v>0</v>
      </c>
      <c r="U673" s="31">
        <f t="shared" si="259"/>
        <v>659</v>
      </c>
      <c r="V673" s="31">
        <f>IF(T673=0,0,IF(U673=1,1,IF(COUNTIF($T$65:T672,T673)=0,1,0)))</f>
        <v>0</v>
      </c>
      <c r="W673" s="31">
        <f>IF(T673=0,0,SUM($V$65:V673))</f>
        <v>0</v>
      </c>
      <c r="X673" s="31" t="str">
        <f t="shared" si="248"/>
        <v>-</v>
      </c>
      <c r="Y673" s="43"/>
      <c r="Z673" s="29">
        <v>593</v>
      </c>
      <c r="AA673" s="31" t="str">
        <f t="shared" si="260"/>
        <v/>
      </c>
      <c r="AB673" s="31" t="str">
        <f t="shared" si="261"/>
        <v/>
      </c>
      <c r="AC673" s="31" t="str">
        <f t="shared" si="262"/>
        <v/>
      </c>
      <c r="AD673" s="30">
        <f t="shared" si="263"/>
        <v>0</v>
      </c>
      <c r="AR673" s="1">
        <f>IF($C673='Lookup tables'!$G$13,'Lookup tables'!$I$13,IF($C673='Lookup tables'!$G$14,'Lookup tables'!$I$14,$C673))</f>
        <v>0</v>
      </c>
    </row>
    <row r="674" spans="1:44" x14ac:dyDescent="0.25">
      <c r="A674" s="3"/>
      <c r="B674" s="4"/>
      <c r="C674" s="77"/>
      <c r="D674" s="5">
        <f>IF(ISNUMBER(VLOOKUP(AR674,'Lookup tables'!$I$2:$J$15,2,FALSE)),VLOOKUP(AR674,'Lookup tables'!$I$2:$J$15,2,FALSE),0)</f>
        <v>0</v>
      </c>
      <c r="E674" s="4"/>
      <c r="F674" s="7">
        <f t="shared" si="252"/>
        <v>0</v>
      </c>
      <c r="G674" s="87" t="str">
        <f t="shared" si="249"/>
        <v/>
      </c>
      <c r="H674" s="2"/>
      <c r="I674" s="2"/>
      <c r="J674" s="2"/>
      <c r="K674" s="2"/>
      <c r="M674" s="36">
        <f t="shared" si="253"/>
        <v>0</v>
      </c>
      <c r="N674" s="36">
        <f t="shared" si="254"/>
        <v>0</v>
      </c>
      <c r="O674" s="36">
        <f t="shared" si="255"/>
        <v>0</v>
      </c>
      <c r="P674" s="36">
        <f t="shared" si="256"/>
        <v>0</v>
      </c>
      <c r="Q674" s="36">
        <f t="shared" si="257"/>
        <v>0</v>
      </c>
      <c r="R674" s="45">
        <f t="shared" si="258"/>
        <v>0</v>
      </c>
      <c r="S674" s="83" t="str">
        <f t="shared" si="251"/>
        <v>BLANK</v>
      </c>
      <c r="T674" s="46">
        <f t="shared" si="247"/>
        <v>0</v>
      </c>
      <c r="U674" s="31">
        <f t="shared" si="259"/>
        <v>659</v>
      </c>
      <c r="V674" s="31">
        <f>IF(T674=0,0,IF(U674=1,1,IF(COUNTIF($T$65:T673,T674)=0,1,0)))</f>
        <v>0</v>
      </c>
      <c r="W674" s="31">
        <f>IF(T674=0,0,SUM($V$65:V674))</f>
        <v>0</v>
      </c>
      <c r="X674" s="31" t="str">
        <f t="shared" si="248"/>
        <v>-</v>
      </c>
      <c r="Y674" s="43"/>
      <c r="Z674" s="29">
        <v>594</v>
      </c>
      <c r="AA674" s="31" t="str">
        <f t="shared" si="260"/>
        <v/>
      </c>
      <c r="AB674" s="31" t="str">
        <f t="shared" si="261"/>
        <v/>
      </c>
      <c r="AC674" s="31" t="str">
        <f t="shared" si="262"/>
        <v/>
      </c>
      <c r="AD674" s="30">
        <f t="shared" si="263"/>
        <v>0</v>
      </c>
      <c r="AR674" s="1">
        <f>IF($C674='Lookup tables'!$G$13,'Lookup tables'!$I$13,IF($C674='Lookup tables'!$G$14,'Lookup tables'!$I$14,$C674))</f>
        <v>0</v>
      </c>
    </row>
    <row r="675" spans="1:44" x14ac:dyDescent="0.25">
      <c r="A675" s="3"/>
      <c r="B675" s="4"/>
      <c r="C675" s="77"/>
      <c r="D675" s="5">
        <f>IF(ISNUMBER(VLOOKUP(AR675,'Lookup tables'!$I$2:$J$15,2,FALSE)),VLOOKUP(AR675,'Lookup tables'!$I$2:$J$15,2,FALSE),0)</f>
        <v>0</v>
      </c>
      <c r="E675" s="4"/>
      <c r="F675" s="7">
        <f t="shared" si="252"/>
        <v>0</v>
      </c>
      <c r="G675" s="87" t="str">
        <f t="shared" si="249"/>
        <v/>
      </c>
      <c r="H675" s="2"/>
      <c r="I675" s="2"/>
      <c r="J675" s="2"/>
      <c r="K675" s="2"/>
      <c r="M675" s="36">
        <f t="shared" si="253"/>
        <v>0</v>
      </c>
      <c r="N675" s="36">
        <f t="shared" si="254"/>
        <v>0</v>
      </c>
      <c r="O675" s="36">
        <f t="shared" si="255"/>
        <v>0</v>
      </c>
      <c r="P675" s="36">
        <f t="shared" si="256"/>
        <v>0</v>
      </c>
      <c r="Q675" s="36">
        <f t="shared" si="257"/>
        <v>0</v>
      </c>
      <c r="R675" s="45">
        <f t="shared" si="258"/>
        <v>0</v>
      </c>
      <c r="S675" s="83" t="str">
        <f t="shared" si="251"/>
        <v>BLANK</v>
      </c>
      <c r="T675" s="46">
        <f t="shared" si="247"/>
        <v>0</v>
      </c>
      <c r="U675" s="31">
        <f t="shared" si="259"/>
        <v>659</v>
      </c>
      <c r="V675" s="31">
        <f>IF(T675=0,0,IF(U675=1,1,IF(COUNTIF($T$65:T674,T675)=0,1,0)))</f>
        <v>0</v>
      </c>
      <c r="W675" s="31">
        <f>IF(T675=0,0,SUM($V$65:V675))</f>
        <v>0</v>
      </c>
      <c r="X675" s="31" t="str">
        <f t="shared" si="248"/>
        <v>-</v>
      </c>
      <c r="Y675" s="43"/>
      <c r="Z675" s="29">
        <v>595</v>
      </c>
      <c r="AA675" s="31" t="str">
        <f t="shared" si="260"/>
        <v/>
      </c>
      <c r="AB675" s="31" t="str">
        <f t="shared" si="261"/>
        <v/>
      </c>
      <c r="AC675" s="31" t="str">
        <f t="shared" si="262"/>
        <v/>
      </c>
      <c r="AD675" s="30">
        <f t="shared" si="263"/>
        <v>0</v>
      </c>
      <c r="AR675" s="1">
        <f>IF($C675='Lookup tables'!$G$13,'Lookup tables'!$I$13,IF($C675='Lookup tables'!$G$14,'Lookup tables'!$I$14,$C675))</f>
        <v>0</v>
      </c>
    </row>
    <row r="676" spans="1:44" x14ac:dyDescent="0.25">
      <c r="A676" s="3"/>
      <c r="B676" s="4"/>
      <c r="C676" s="77"/>
      <c r="D676" s="5">
        <f>IF(ISNUMBER(VLOOKUP(AR676,'Lookup tables'!$I$2:$J$15,2,FALSE)),VLOOKUP(AR676,'Lookup tables'!$I$2:$J$15,2,FALSE),0)</f>
        <v>0</v>
      </c>
      <c r="E676" s="4"/>
      <c r="F676" s="7">
        <f t="shared" si="252"/>
        <v>0</v>
      </c>
      <c r="G676" s="87" t="str">
        <f t="shared" si="249"/>
        <v/>
      </c>
      <c r="H676" s="2"/>
      <c r="I676" s="2"/>
      <c r="J676" s="2"/>
      <c r="K676" s="2"/>
      <c r="M676" s="36">
        <f t="shared" si="253"/>
        <v>0</v>
      </c>
      <c r="N676" s="36">
        <f t="shared" si="254"/>
        <v>0</v>
      </c>
      <c r="O676" s="36">
        <f t="shared" si="255"/>
        <v>0</v>
      </c>
      <c r="P676" s="36">
        <f t="shared" si="256"/>
        <v>0</v>
      </c>
      <c r="Q676" s="36">
        <f t="shared" si="257"/>
        <v>0</v>
      </c>
      <c r="R676" s="45">
        <f t="shared" si="258"/>
        <v>0</v>
      </c>
      <c r="S676" s="83" t="str">
        <f t="shared" si="251"/>
        <v>BLANK</v>
      </c>
      <c r="T676" s="46">
        <f t="shared" si="247"/>
        <v>0</v>
      </c>
      <c r="U676" s="31">
        <f t="shared" si="259"/>
        <v>659</v>
      </c>
      <c r="V676" s="31">
        <f>IF(T676=0,0,IF(U676=1,1,IF(COUNTIF($T$65:T675,T676)=0,1,0)))</f>
        <v>0</v>
      </c>
      <c r="W676" s="31">
        <f>IF(T676=0,0,SUM($V$65:V676))</f>
        <v>0</v>
      </c>
      <c r="X676" s="31" t="str">
        <f t="shared" si="248"/>
        <v>-</v>
      </c>
      <c r="Y676" s="43"/>
      <c r="Z676" s="29">
        <v>596</v>
      </c>
      <c r="AA676" s="31" t="str">
        <f t="shared" si="260"/>
        <v/>
      </c>
      <c r="AB676" s="31" t="str">
        <f t="shared" si="261"/>
        <v/>
      </c>
      <c r="AC676" s="31" t="str">
        <f t="shared" si="262"/>
        <v/>
      </c>
      <c r="AD676" s="30">
        <f t="shared" si="263"/>
        <v>0</v>
      </c>
      <c r="AR676" s="1">
        <f>IF($C676='Lookup tables'!$G$13,'Lookup tables'!$I$13,IF($C676='Lookup tables'!$G$14,'Lookup tables'!$I$14,$C676))</f>
        <v>0</v>
      </c>
    </row>
    <row r="677" spans="1:44" x14ac:dyDescent="0.25">
      <c r="A677" s="3"/>
      <c r="B677" s="4"/>
      <c r="C677" s="77"/>
      <c r="D677" s="5">
        <f>IF(ISNUMBER(VLOOKUP(AR677,'Lookup tables'!$I$2:$J$15,2,FALSE)),VLOOKUP(AR677,'Lookup tables'!$I$2:$J$15,2,FALSE),0)</f>
        <v>0</v>
      </c>
      <c r="E677" s="4"/>
      <c r="F677" s="7">
        <f t="shared" si="252"/>
        <v>0</v>
      </c>
      <c r="G677" s="87" t="str">
        <f t="shared" si="249"/>
        <v/>
      </c>
      <c r="H677" s="2"/>
      <c r="I677" s="2"/>
      <c r="J677" s="2"/>
      <c r="K677" s="2"/>
      <c r="M677" s="36">
        <f t="shared" si="253"/>
        <v>0</v>
      </c>
      <c r="N677" s="36">
        <f t="shared" si="254"/>
        <v>0</v>
      </c>
      <c r="O677" s="36">
        <f t="shared" si="255"/>
        <v>0</v>
      </c>
      <c r="P677" s="36">
        <f t="shared" si="256"/>
        <v>0</v>
      </c>
      <c r="Q677" s="36">
        <f t="shared" si="257"/>
        <v>0</v>
      </c>
      <c r="R677" s="45">
        <f t="shared" si="258"/>
        <v>0</v>
      </c>
      <c r="S677" s="83" t="str">
        <f t="shared" si="251"/>
        <v>BLANK</v>
      </c>
      <c r="T677" s="46">
        <f t="shared" si="247"/>
        <v>0</v>
      </c>
      <c r="U677" s="31">
        <f t="shared" si="259"/>
        <v>659</v>
      </c>
      <c r="V677" s="31">
        <f>IF(T677=0,0,IF(U677=1,1,IF(COUNTIF($T$65:T676,T677)=0,1,0)))</f>
        <v>0</v>
      </c>
      <c r="W677" s="31">
        <f>IF(T677=0,0,SUM($V$65:V677))</f>
        <v>0</v>
      </c>
      <c r="X677" s="31" t="str">
        <f t="shared" si="248"/>
        <v>-</v>
      </c>
      <c r="Y677" s="43"/>
      <c r="Z677" s="29">
        <v>597</v>
      </c>
      <c r="AA677" s="31" t="str">
        <f t="shared" si="260"/>
        <v/>
      </c>
      <c r="AB677" s="31" t="str">
        <f t="shared" si="261"/>
        <v/>
      </c>
      <c r="AC677" s="31" t="str">
        <f t="shared" si="262"/>
        <v/>
      </c>
      <c r="AD677" s="30">
        <f t="shared" si="263"/>
        <v>0</v>
      </c>
      <c r="AR677" s="1">
        <f>IF($C677='Lookup tables'!$G$13,'Lookup tables'!$I$13,IF($C677='Lookup tables'!$G$14,'Lookup tables'!$I$14,$C677))</f>
        <v>0</v>
      </c>
    </row>
    <row r="678" spans="1:44" x14ac:dyDescent="0.25">
      <c r="A678" s="3"/>
      <c r="B678" s="4"/>
      <c r="C678" s="77"/>
      <c r="D678" s="5">
        <f>IF(ISNUMBER(VLOOKUP(AR678,'Lookup tables'!$I$2:$J$15,2,FALSE)),VLOOKUP(AR678,'Lookup tables'!$I$2:$J$15,2,FALSE),0)</f>
        <v>0</v>
      </c>
      <c r="E678" s="4"/>
      <c r="F678" s="7">
        <f t="shared" si="252"/>
        <v>0</v>
      </c>
      <c r="G678" s="87" t="str">
        <f t="shared" si="249"/>
        <v/>
      </c>
      <c r="H678" s="2"/>
      <c r="I678" s="2"/>
      <c r="J678" s="2"/>
      <c r="K678" s="2"/>
      <c r="M678" s="36">
        <f t="shared" si="253"/>
        <v>0</v>
      </c>
      <c r="N678" s="36">
        <f t="shared" si="254"/>
        <v>0</v>
      </c>
      <c r="O678" s="36">
        <f t="shared" si="255"/>
        <v>0</v>
      </c>
      <c r="P678" s="36">
        <f t="shared" si="256"/>
        <v>0</v>
      </c>
      <c r="Q678" s="36">
        <f t="shared" si="257"/>
        <v>0</v>
      </c>
      <c r="R678" s="45">
        <f t="shared" si="258"/>
        <v>0</v>
      </c>
      <c r="S678" s="83" t="str">
        <f t="shared" si="251"/>
        <v>BLANK</v>
      </c>
      <c r="T678" s="46">
        <f t="shared" si="247"/>
        <v>0</v>
      </c>
      <c r="U678" s="31">
        <f t="shared" si="259"/>
        <v>659</v>
      </c>
      <c r="V678" s="31">
        <f>IF(T678=0,0,IF(U678=1,1,IF(COUNTIF($T$65:T677,T678)=0,1,0)))</f>
        <v>0</v>
      </c>
      <c r="W678" s="31">
        <f>IF(T678=0,0,SUM($V$65:V678))</f>
        <v>0</v>
      </c>
      <c r="X678" s="31" t="str">
        <f t="shared" si="248"/>
        <v>-</v>
      </c>
      <c r="Y678" s="43"/>
      <c r="Z678" s="29">
        <v>598</v>
      </c>
      <c r="AA678" s="31" t="str">
        <f t="shared" si="260"/>
        <v/>
      </c>
      <c r="AB678" s="31" t="str">
        <f t="shared" si="261"/>
        <v/>
      </c>
      <c r="AC678" s="31" t="str">
        <f t="shared" si="262"/>
        <v/>
      </c>
      <c r="AD678" s="30">
        <f t="shared" si="263"/>
        <v>0</v>
      </c>
      <c r="AR678" s="1">
        <f>IF($C678='Lookup tables'!$G$13,'Lookup tables'!$I$13,IF($C678='Lookup tables'!$G$14,'Lookup tables'!$I$14,$C678))</f>
        <v>0</v>
      </c>
    </row>
    <row r="679" spans="1:44" x14ac:dyDescent="0.25">
      <c r="A679" s="3"/>
      <c r="B679" s="4"/>
      <c r="C679" s="77"/>
      <c r="D679" s="5">
        <f>IF(ISNUMBER(VLOOKUP(AR679,'Lookup tables'!$I$2:$J$15,2,FALSE)),VLOOKUP(AR679,'Lookup tables'!$I$2:$J$15,2,FALSE),0)</f>
        <v>0</v>
      </c>
      <c r="E679" s="4"/>
      <c r="F679" s="7">
        <f t="shared" si="252"/>
        <v>0</v>
      </c>
      <c r="G679" s="87" t="str">
        <f t="shared" si="249"/>
        <v/>
      </c>
      <c r="H679" s="2"/>
      <c r="I679" s="2"/>
      <c r="J679" s="2"/>
      <c r="K679" s="2"/>
      <c r="M679" s="36">
        <f t="shared" si="253"/>
        <v>0</v>
      </c>
      <c r="N679" s="36">
        <f t="shared" si="254"/>
        <v>0</v>
      </c>
      <c r="O679" s="36">
        <f t="shared" si="255"/>
        <v>0</v>
      </c>
      <c r="P679" s="36">
        <f t="shared" si="256"/>
        <v>0</v>
      </c>
      <c r="Q679" s="36">
        <f t="shared" si="257"/>
        <v>0</v>
      </c>
      <c r="R679" s="45">
        <f t="shared" si="258"/>
        <v>0</v>
      </c>
      <c r="S679" s="83" t="str">
        <f t="shared" si="251"/>
        <v>BLANK</v>
      </c>
      <c r="T679" s="46">
        <f t="shared" si="247"/>
        <v>0</v>
      </c>
      <c r="U679" s="31">
        <f t="shared" si="259"/>
        <v>659</v>
      </c>
      <c r="V679" s="31">
        <f>IF(T679=0,0,IF(U679=1,1,IF(COUNTIF($T$65:T678,T679)=0,1,0)))</f>
        <v>0</v>
      </c>
      <c r="W679" s="31">
        <f>IF(T679=0,0,SUM($V$65:V679))</f>
        <v>0</v>
      </c>
      <c r="X679" s="31" t="str">
        <f t="shared" si="248"/>
        <v>-</v>
      </c>
      <c r="Y679" s="43"/>
      <c r="Z679" s="29">
        <v>599</v>
      </c>
      <c r="AA679" s="31" t="str">
        <f t="shared" si="260"/>
        <v/>
      </c>
      <c r="AB679" s="31" t="str">
        <f t="shared" si="261"/>
        <v/>
      </c>
      <c r="AC679" s="31" t="str">
        <f t="shared" si="262"/>
        <v/>
      </c>
      <c r="AD679" s="30">
        <f t="shared" si="263"/>
        <v>0</v>
      </c>
      <c r="AR679" s="1">
        <f>IF($C679='Lookup tables'!$G$13,'Lookup tables'!$I$13,IF($C679='Lookup tables'!$G$14,'Lookup tables'!$I$14,$C679))</f>
        <v>0</v>
      </c>
    </row>
    <row r="680" spans="1:44" x14ac:dyDescent="0.25">
      <c r="A680" s="3"/>
      <c r="B680" s="4"/>
      <c r="C680" s="77"/>
      <c r="D680" s="5">
        <f>IF(ISNUMBER(VLOOKUP(AR680,'Lookup tables'!$I$2:$J$15,2,FALSE)),VLOOKUP(AR680,'Lookup tables'!$I$2:$J$15,2,FALSE),0)</f>
        <v>0</v>
      </c>
      <c r="E680" s="4"/>
      <c r="F680" s="7">
        <f t="shared" si="252"/>
        <v>0</v>
      </c>
      <c r="G680" s="87" t="str">
        <f t="shared" si="249"/>
        <v/>
      </c>
      <c r="H680" s="2"/>
      <c r="I680" s="2"/>
      <c r="J680" s="2"/>
      <c r="K680" s="2"/>
      <c r="M680" s="36">
        <f t="shared" si="253"/>
        <v>0</v>
      </c>
      <c r="N680" s="36">
        <f t="shared" si="254"/>
        <v>0</v>
      </c>
      <c r="O680" s="36">
        <f t="shared" si="255"/>
        <v>0</v>
      </c>
      <c r="P680" s="36">
        <f t="shared" si="256"/>
        <v>0</v>
      </c>
      <c r="Q680" s="36">
        <f t="shared" si="257"/>
        <v>0</v>
      </c>
      <c r="R680" s="45">
        <f t="shared" si="258"/>
        <v>0</v>
      </c>
      <c r="S680" s="83" t="str">
        <f t="shared" si="251"/>
        <v>BLANK</v>
      </c>
      <c r="T680" s="46">
        <f t="shared" si="247"/>
        <v>0</v>
      </c>
      <c r="U680" s="31">
        <f t="shared" si="259"/>
        <v>659</v>
      </c>
      <c r="V680" s="31">
        <f>IF(T680=0,0,IF(U680=1,1,IF(COUNTIF($T$65:T679,T680)=0,1,0)))</f>
        <v>0</v>
      </c>
      <c r="W680" s="31">
        <f>IF(T680=0,0,SUM($V$65:V680))</f>
        <v>0</v>
      </c>
      <c r="X680" s="31" t="str">
        <f t="shared" si="248"/>
        <v>-</v>
      </c>
      <c r="Y680" s="43"/>
      <c r="Z680" s="29">
        <v>600</v>
      </c>
      <c r="AA680" s="31" t="str">
        <f t="shared" si="260"/>
        <v/>
      </c>
      <c r="AB680" s="31" t="str">
        <f t="shared" si="261"/>
        <v/>
      </c>
      <c r="AC680" s="31" t="str">
        <f t="shared" si="262"/>
        <v/>
      </c>
      <c r="AD680" s="30">
        <f t="shared" si="263"/>
        <v>0</v>
      </c>
      <c r="AR680" s="1">
        <f>IF($C680='Lookup tables'!$G$13,'Lookup tables'!$I$13,IF($C680='Lookup tables'!$G$14,'Lookup tables'!$I$14,$C680))</f>
        <v>0</v>
      </c>
    </row>
    <row r="681" spans="1:44" x14ac:dyDescent="0.25">
      <c r="A681" s="3"/>
      <c r="B681" s="4"/>
      <c r="C681" s="77"/>
      <c r="D681" s="5">
        <f>IF(ISNUMBER(VLOOKUP(AR681,'Lookup tables'!$I$2:$J$15,2,FALSE)),VLOOKUP(AR681,'Lookup tables'!$I$2:$J$15,2,FALSE),0)</f>
        <v>0</v>
      </c>
      <c r="E681" s="4"/>
      <c r="F681" s="7">
        <f t="shared" si="252"/>
        <v>0</v>
      </c>
      <c r="G681" s="87" t="str">
        <f t="shared" si="249"/>
        <v/>
      </c>
      <c r="H681" s="2"/>
      <c r="I681" s="2"/>
      <c r="J681" s="2"/>
      <c r="K681" s="2"/>
      <c r="M681" s="36">
        <f t="shared" si="253"/>
        <v>0</v>
      </c>
      <c r="N681" s="36">
        <f t="shared" si="254"/>
        <v>0</v>
      </c>
      <c r="O681" s="36">
        <f t="shared" si="255"/>
        <v>0</v>
      </c>
      <c r="P681" s="36">
        <f t="shared" si="256"/>
        <v>0</v>
      </c>
      <c r="Q681" s="36">
        <f t="shared" si="257"/>
        <v>0</v>
      </c>
      <c r="R681" s="45">
        <f t="shared" si="258"/>
        <v>0</v>
      </c>
      <c r="S681" s="83" t="str">
        <f t="shared" si="251"/>
        <v>BLANK</v>
      </c>
      <c r="T681" s="46">
        <f t="shared" si="247"/>
        <v>0</v>
      </c>
      <c r="U681" s="31">
        <f t="shared" si="259"/>
        <v>659</v>
      </c>
      <c r="V681" s="31">
        <f>IF(T681=0,0,IF(U681=1,1,IF(COUNTIF($T$65:T680,T681)=0,1,0)))</f>
        <v>0</v>
      </c>
      <c r="W681" s="31">
        <f>IF(T681=0,0,SUM($V$65:V681))</f>
        <v>0</v>
      </c>
      <c r="X681" s="31" t="str">
        <f t="shared" si="248"/>
        <v>-</v>
      </c>
      <c r="Y681" s="43"/>
      <c r="Z681" s="29">
        <v>601</v>
      </c>
      <c r="AA681" s="31" t="str">
        <f t="shared" si="260"/>
        <v/>
      </c>
      <c r="AB681" s="31" t="str">
        <f t="shared" si="261"/>
        <v/>
      </c>
      <c r="AC681" s="31" t="str">
        <f t="shared" si="262"/>
        <v/>
      </c>
      <c r="AD681" s="30">
        <f t="shared" si="263"/>
        <v>0</v>
      </c>
      <c r="AR681" s="1">
        <f>IF($C681='Lookup tables'!$G$13,'Lookup tables'!$I$13,IF($C681='Lookup tables'!$G$14,'Lookup tables'!$I$14,$C681))</f>
        <v>0</v>
      </c>
    </row>
    <row r="682" spans="1:44" x14ac:dyDescent="0.25">
      <c r="A682" s="3"/>
      <c r="B682" s="4"/>
      <c r="C682" s="77"/>
      <c r="D682" s="5">
        <f>IF(ISNUMBER(VLOOKUP(AR682,'Lookup tables'!$I$2:$J$15,2,FALSE)),VLOOKUP(AR682,'Lookup tables'!$I$2:$J$15,2,FALSE),0)</f>
        <v>0</v>
      </c>
      <c r="E682" s="4"/>
      <c r="F682" s="7">
        <f t="shared" si="252"/>
        <v>0</v>
      </c>
      <c r="G682" s="87" t="str">
        <f t="shared" si="249"/>
        <v/>
      </c>
      <c r="H682" s="2"/>
      <c r="I682" s="2"/>
      <c r="J682" s="2"/>
      <c r="K682" s="2"/>
      <c r="M682" s="36">
        <f t="shared" si="253"/>
        <v>0</v>
      </c>
      <c r="N682" s="36">
        <f t="shared" si="254"/>
        <v>0</v>
      </c>
      <c r="O682" s="36">
        <f t="shared" si="255"/>
        <v>0</v>
      </c>
      <c r="P682" s="36">
        <f t="shared" si="256"/>
        <v>0</v>
      </c>
      <c r="Q682" s="36">
        <f t="shared" si="257"/>
        <v>0</v>
      </c>
      <c r="R682" s="45">
        <f t="shared" si="258"/>
        <v>0</v>
      </c>
      <c r="S682" s="83" t="str">
        <f t="shared" si="251"/>
        <v>BLANK</v>
      </c>
      <c r="T682" s="46">
        <f t="shared" si="247"/>
        <v>0</v>
      </c>
      <c r="U682" s="31">
        <f t="shared" si="259"/>
        <v>659</v>
      </c>
      <c r="V682" s="31">
        <f>IF(T682=0,0,IF(U682=1,1,IF(COUNTIF($T$65:T681,T682)=0,1,0)))</f>
        <v>0</v>
      </c>
      <c r="W682" s="31">
        <f>IF(T682=0,0,SUM($V$65:V682))</f>
        <v>0</v>
      </c>
      <c r="X682" s="31" t="str">
        <f t="shared" si="248"/>
        <v>-</v>
      </c>
      <c r="Y682" s="43"/>
      <c r="Z682" s="29">
        <v>602</v>
      </c>
      <c r="AA682" s="31" t="str">
        <f t="shared" si="260"/>
        <v/>
      </c>
      <c r="AB682" s="31" t="str">
        <f t="shared" si="261"/>
        <v/>
      </c>
      <c r="AC682" s="31" t="str">
        <f t="shared" si="262"/>
        <v/>
      </c>
      <c r="AD682" s="30">
        <f t="shared" si="263"/>
        <v>0</v>
      </c>
      <c r="AR682" s="1">
        <f>IF($C682='Lookup tables'!$G$13,'Lookup tables'!$I$13,IF($C682='Lookup tables'!$G$14,'Lookup tables'!$I$14,$C682))</f>
        <v>0</v>
      </c>
    </row>
    <row r="683" spans="1:44" x14ac:dyDescent="0.25">
      <c r="A683" s="3"/>
      <c r="B683" s="4"/>
      <c r="C683" s="77"/>
      <c r="D683" s="5">
        <f>IF(ISNUMBER(VLOOKUP(AR683,'Lookup tables'!$I$2:$J$15,2,FALSE)),VLOOKUP(AR683,'Lookup tables'!$I$2:$J$15,2,FALSE),0)</f>
        <v>0</v>
      </c>
      <c r="E683" s="4"/>
      <c r="F683" s="7">
        <f t="shared" si="252"/>
        <v>0</v>
      </c>
      <c r="G683" s="87" t="str">
        <f t="shared" si="249"/>
        <v/>
      </c>
      <c r="H683" s="2"/>
      <c r="I683" s="2"/>
      <c r="J683" s="2"/>
      <c r="K683" s="2"/>
      <c r="M683" s="36">
        <f t="shared" si="253"/>
        <v>0</v>
      </c>
      <c r="N683" s="36">
        <f t="shared" si="254"/>
        <v>0</v>
      </c>
      <c r="O683" s="36">
        <f t="shared" si="255"/>
        <v>0</v>
      </c>
      <c r="P683" s="36">
        <f t="shared" si="256"/>
        <v>0</v>
      </c>
      <c r="Q683" s="36">
        <f t="shared" si="257"/>
        <v>0</v>
      </c>
      <c r="R683" s="45">
        <f t="shared" si="258"/>
        <v>0</v>
      </c>
      <c r="S683" s="83" t="str">
        <f t="shared" si="251"/>
        <v>BLANK</v>
      </c>
      <c r="T683" s="46">
        <f t="shared" si="247"/>
        <v>0</v>
      </c>
      <c r="U683" s="31">
        <f t="shared" si="259"/>
        <v>659</v>
      </c>
      <c r="V683" s="31">
        <f>IF(T683=0,0,IF(U683=1,1,IF(COUNTIF($T$65:T682,T683)=0,1,0)))</f>
        <v>0</v>
      </c>
      <c r="W683" s="31">
        <f>IF(T683=0,0,SUM($V$65:V683))</f>
        <v>0</v>
      </c>
      <c r="X683" s="31" t="str">
        <f t="shared" si="248"/>
        <v>-</v>
      </c>
      <c r="Y683" s="43"/>
      <c r="Z683" s="29">
        <v>603</v>
      </c>
      <c r="AA683" s="31" t="str">
        <f t="shared" si="260"/>
        <v/>
      </c>
      <c r="AB683" s="31" t="str">
        <f t="shared" si="261"/>
        <v/>
      </c>
      <c r="AC683" s="31" t="str">
        <f t="shared" si="262"/>
        <v/>
      </c>
      <c r="AD683" s="30">
        <f t="shared" si="263"/>
        <v>0</v>
      </c>
      <c r="AR683" s="1">
        <f>IF($C683='Lookup tables'!$G$13,'Lookup tables'!$I$13,IF($C683='Lookup tables'!$G$14,'Lookup tables'!$I$14,$C683))</f>
        <v>0</v>
      </c>
    </row>
    <row r="684" spans="1:44" x14ac:dyDescent="0.25">
      <c r="A684" s="3"/>
      <c r="B684" s="4"/>
      <c r="C684" s="77"/>
      <c r="D684" s="5">
        <f>IF(ISNUMBER(VLOOKUP(AR684,'Lookup tables'!$I$2:$J$15,2,FALSE)),VLOOKUP(AR684,'Lookup tables'!$I$2:$J$15,2,FALSE),0)</f>
        <v>0</v>
      </c>
      <c r="E684" s="4"/>
      <c r="F684" s="7">
        <f t="shared" si="252"/>
        <v>0</v>
      </c>
      <c r="G684" s="87" t="str">
        <f t="shared" si="249"/>
        <v/>
      </c>
      <c r="H684" s="2"/>
      <c r="I684" s="2"/>
      <c r="J684" s="2"/>
      <c r="K684" s="2"/>
      <c r="M684" s="36">
        <f t="shared" si="253"/>
        <v>0</v>
      </c>
      <c r="N684" s="36">
        <f t="shared" si="254"/>
        <v>0</v>
      </c>
      <c r="O684" s="36">
        <f t="shared" si="255"/>
        <v>0</v>
      </c>
      <c r="P684" s="36">
        <f t="shared" si="256"/>
        <v>0</v>
      </c>
      <c r="Q684" s="36">
        <f t="shared" si="257"/>
        <v>0</v>
      </c>
      <c r="R684" s="45">
        <f t="shared" si="258"/>
        <v>0</v>
      </c>
      <c r="S684" s="83" t="str">
        <f t="shared" si="251"/>
        <v>BLANK</v>
      </c>
      <c r="T684" s="46">
        <f t="shared" si="247"/>
        <v>0</v>
      </c>
      <c r="U684" s="31">
        <f t="shared" si="259"/>
        <v>659</v>
      </c>
      <c r="V684" s="31">
        <f>IF(T684=0,0,IF(U684=1,1,IF(COUNTIF($T$65:T683,T684)=0,1,0)))</f>
        <v>0</v>
      </c>
      <c r="W684" s="31">
        <f>IF(T684=0,0,SUM($V$65:V684))</f>
        <v>0</v>
      </c>
      <c r="X684" s="31" t="str">
        <f t="shared" si="248"/>
        <v>-</v>
      </c>
      <c r="Y684" s="43"/>
      <c r="Z684" s="29">
        <v>604</v>
      </c>
      <c r="AA684" s="31" t="str">
        <f t="shared" si="260"/>
        <v/>
      </c>
      <c r="AB684" s="31" t="str">
        <f t="shared" si="261"/>
        <v/>
      </c>
      <c r="AC684" s="31" t="str">
        <f t="shared" si="262"/>
        <v/>
      </c>
      <c r="AD684" s="30">
        <f t="shared" si="263"/>
        <v>0</v>
      </c>
      <c r="AR684" s="1">
        <f>IF($C684='Lookup tables'!$G$13,'Lookup tables'!$I$13,IF($C684='Lookup tables'!$G$14,'Lookup tables'!$I$14,$C684))</f>
        <v>0</v>
      </c>
    </row>
    <row r="685" spans="1:44" x14ac:dyDescent="0.25">
      <c r="A685" s="19"/>
      <c r="B685" s="2"/>
      <c r="C685" s="2"/>
      <c r="D685" s="2"/>
      <c r="E685" s="2"/>
      <c r="F685" s="2"/>
      <c r="G685" s="87"/>
      <c r="H685" s="2"/>
      <c r="I685" s="2"/>
      <c r="J685" s="2"/>
      <c r="K685" s="2"/>
      <c r="T685" s="46">
        <f t="shared" si="247"/>
        <v>0</v>
      </c>
      <c r="U685" s="31">
        <f t="shared" si="259"/>
        <v>659</v>
      </c>
      <c r="V685" s="31">
        <f>IF(T685=0,0,IF(U685=1,1,IF(COUNTIF($T$65:T684,T685)=0,1,0)))</f>
        <v>0</v>
      </c>
      <c r="W685" s="31">
        <f>IF(T685=0,0,SUM($V$65:V685))</f>
        <v>0</v>
      </c>
      <c r="X685" s="31" t="str">
        <f t="shared" si="248"/>
        <v>-</v>
      </c>
      <c r="Y685" s="43"/>
      <c r="Z685" s="29">
        <v>605</v>
      </c>
      <c r="AA685" s="31" t="str">
        <f t="shared" si="260"/>
        <v/>
      </c>
      <c r="AB685" s="31" t="str">
        <f t="shared" si="261"/>
        <v/>
      </c>
      <c r="AC685" s="31" t="str">
        <f t="shared" si="262"/>
        <v/>
      </c>
      <c r="AD685" s="30">
        <f t="shared" si="263"/>
        <v>0</v>
      </c>
    </row>
    <row r="686" spans="1:44" ht="15.75" thickBot="1" x14ac:dyDescent="0.3">
      <c r="A686" s="25"/>
      <c r="B686" s="26"/>
      <c r="C686" s="26"/>
      <c r="D686" s="26"/>
      <c r="E686" s="26"/>
      <c r="F686" s="26"/>
      <c r="G686" s="89"/>
      <c r="H686" s="2"/>
      <c r="I686" s="2"/>
      <c r="J686" s="2"/>
      <c r="K686" s="2"/>
      <c r="T686" s="46">
        <f t="shared" si="247"/>
        <v>0</v>
      </c>
      <c r="U686" s="31">
        <f t="shared" si="259"/>
        <v>659</v>
      </c>
      <c r="V686" s="31">
        <f>IF(T686=0,0,IF(U686=1,1,IF(COUNTIF($T$65:T685,T686)=0,1,0)))</f>
        <v>0</v>
      </c>
      <c r="W686" s="31">
        <f>IF(T686=0,0,SUM($V$65:V686))</f>
        <v>0</v>
      </c>
      <c r="X686" s="31" t="str">
        <f t="shared" si="248"/>
        <v>-</v>
      </c>
      <c r="Y686" s="43"/>
      <c r="Z686" s="29">
        <v>606</v>
      </c>
      <c r="AA686" s="31" t="str">
        <f t="shared" si="260"/>
        <v/>
      </c>
      <c r="AB686" s="31" t="str">
        <f t="shared" si="261"/>
        <v/>
      </c>
      <c r="AC686" s="31" t="str">
        <f t="shared" si="262"/>
        <v/>
      </c>
      <c r="AD686" s="30">
        <f t="shared" si="263"/>
        <v>0</v>
      </c>
    </row>
    <row r="687" spans="1:44" ht="15.75" thickBot="1" x14ac:dyDescent="0.3">
      <c r="T687" s="46">
        <f t="shared" si="247"/>
        <v>0</v>
      </c>
      <c r="U687" s="31">
        <f t="shared" si="259"/>
        <v>659</v>
      </c>
      <c r="V687" s="31">
        <f>IF(T687=0,0,IF(U687=1,1,IF(COUNTIF($T$65:T686,T687)=0,1,0)))</f>
        <v>0</v>
      </c>
      <c r="W687" s="31">
        <f>IF(T687=0,0,SUM($V$65:V687))</f>
        <v>0</v>
      </c>
      <c r="X687" s="31" t="str">
        <f t="shared" si="248"/>
        <v>-</v>
      </c>
      <c r="Y687" s="43"/>
      <c r="Z687" s="29">
        <v>607</v>
      </c>
      <c r="AA687" s="31" t="str">
        <f t="shared" si="260"/>
        <v/>
      </c>
      <c r="AB687" s="31" t="str">
        <f t="shared" si="261"/>
        <v/>
      </c>
      <c r="AC687" s="31" t="str">
        <f t="shared" si="262"/>
        <v/>
      </c>
      <c r="AD687" s="30">
        <f t="shared" si="263"/>
        <v>0</v>
      </c>
    </row>
    <row r="688" spans="1:44" ht="18.75" x14ac:dyDescent="0.3">
      <c r="A688" s="13" t="s">
        <v>58</v>
      </c>
      <c r="B688" s="14"/>
      <c r="C688" s="14"/>
      <c r="D688" s="15"/>
      <c r="E688" s="15"/>
      <c r="F688" s="15"/>
      <c r="G688" s="86"/>
      <c r="H688" s="2"/>
      <c r="I688" s="2"/>
      <c r="J688" s="2"/>
      <c r="K688" s="2"/>
      <c r="T688" s="46">
        <f t="shared" si="247"/>
        <v>0</v>
      </c>
      <c r="U688" s="31">
        <f t="shared" si="259"/>
        <v>659</v>
      </c>
      <c r="V688" s="31">
        <f>IF(T688=0,0,IF(U688=1,1,IF(COUNTIF($T$65:T687,T688)=0,1,0)))</f>
        <v>0</v>
      </c>
      <c r="W688" s="31">
        <f>IF(T688=0,0,SUM($V$65:V688))</f>
        <v>0</v>
      </c>
      <c r="X688" s="31" t="str">
        <f t="shared" si="248"/>
        <v>-</v>
      </c>
      <c r="Y688" s="43"/>
      <c r="Z688" s="29">
        <v>608</v>
      </c>
      <c r="AA688" s="31" t="str">
        <f t="shared" si="260"/>
        <v/>
      </c>
      <c r="AB688" s="31" t="str">
        <f t="shared" si="261"/>
        <v/>
      </c>
      <c r="AC688" s="31" t="str">
        <f t="shared" si="262"/>
        <v/>
      </c>
      <c r="AD688" s="30">
        <f t="shared" si="263"/>
        <v>0</v>
      </c>
    </row>
    <row r="689" spans="1:30" ht="18.75" x14ac:dyDescent="0.3">
      <c r="A689" s="16" t="s">
        <v>12</v>
      </c>
      <c r="B689" s="12"/>
      <c r="C689" s="12"/>
      <c r="D689" s="2"/>
      <c r="E689" s="2"/>
      <c r="F689" s="2"/>
      <c r="G689" s="87"/>
      <c r="H689" s="2"/>
      <c r="I689" s="2"/>
      <c r="J689" s="2"/>
      <c r="K689" s="2"/>
      <c r="T689" s="46">
        <f t="shared" si="247"/>
        <v>0</v>
      </c>
      <c r="U689" s="31">
        <f t="shared" si="259"/>
        <v>659</v>
      </c>
      <c r="V689" s="31">
        <f>IF(T689=0,0,IF(U689=1,1,IF(COUNTIF($T$65:T688,T689)=0,1,0)))</f>
        <v>0</v>
      </c>
      <c r="W689" s="31">
        <f>IF(T689=0,0,SUM($V$65:V689))</f>
        <v>0</v>
      </c>
      <c r="X689" s="31" t="str">
        <f t="shared" si="248"/>
        <v>-</v>
      </c>
      <c r="Y689" s="43"/>
      <c r="Z689" s="29">
        <v>609</v>
      </c>
      <c r="AA689" s="31" t="str">
        <f t="shared" si="260"/>
        <v/>
      </c>
      <c r="AB689" s="31" t="str">
        <f t="shared" si="261"/>
        <v/>
      </c>
      <c r="AC689" s="31" t="str">
        <f t="shared" si="262"/>
        <v/>
      </c>
      <c r="AD689" s="30">
        <f t="shared" si="263"/>
        <v>0</v>
      </c>
    </row>
    <row r="690" spans="1:30" x14ac:dyDescent="0.25">
      <c r="A690" s="17" t="s">
        <v>13</v>
      </c>
      <c r="B690" s="132"/>
      <c r="C690" s="133"/>
      <c r="D690" s="2"/>
      <c r="E690" s="2"/>
      <c r="F690" s="2"/>
      <c r="G690" s="87"/>
      <c r="H690" s="2"/>
      <c r="I690" s="2"/>
      <c r="J690" s="2"/>
      <c r="K690" s="2"/>
      <c r="T690" s="46">
        <f t="shared" si="247"/>
        <v>0</v>
      </c>
      <c r="U690" s="31">
        <f t="shared" si="259"/>
        <v>659</v>
      </c>
      <c r="V690" s="31">
        <f>IF(T690=0,0,IF(U690=1,1,IF(COUNTIF($T$65:T689,T690)=0,1,0)))</f>
        <v>0</v>
      </c>
      <c r="W690" s="31">
        <f>IF(T690=0,0,SUM($V$65:V690))</f>
        <v>0</v>
      </c>
      <c r="X690" s="31" t="str">
        <f t="shared" si="248"/>
        <v>-</v>
      </c>
      <c r="Y690" s="43"/>
      <c r="Z690" s="29">
        <v>610</v>
      </c>
      <c r="AA690" s="31" t="str">
        <f t="shared" si="260"/>
        <v/>
      </c>
      <c r="AB690" s="31" t="str">
        <f t="shared" si="261"/>
        <v/>
      </c>
      <c r="AC690" s="31" t="str">
        <f t="shared" si="262"/>
        <v/>
      </c>
      <c r="AD690" s="30">
        <f t="shared" si="263"/>
        <v>0</v>
      </c>
    </row>
    <row r="691" spans="1:30" x14ac:dyDescent="0.25">
      <c r="A691" s="17" t="s">
        <v>14</v>
      </c>
      <c r="B691" s="132"/>
      <c r="C691" s="133"/>
      <c r="D691" s="2"/>
      <c r="E691" s="2"/>
      <c r="F691" s="2"/>
      <c r="G691" s="87"/>
      <c r="H691" s="2"/>
      <c r="I691" s="2"/>
      <c r="J691" s="2"/>
      <c r="K691" s="2"/>
      <c r="T691" s="46">
        <f t="shared" si="247"/>
        <v>0</v>
      </c>
      <c r="U691" s="31">
        <f t="shared" si="259"/>
        <v>659</v>
      </c>
      <c r="V691" s="31">
        <f>IF(T691=0,0,IF(U691=1,1,IF(COUNTIF($T$65:T690,T691)=0,1,0)))</f>
        <v>0</v>
      </c>
      <c r="W691" s="31">
        <f>IF(T691=0,0,SUM($V$65:V691))</f>
        <v>0</v>
      </c>
      <c r="X691" s="31" t="str">
        <f t="shared" si="248"/>
        <v>-</v>
      </c>
      <c r="Y691" s="43"/>
      <c r="Z691" s="29">
        <v>611</v>
      </c>
      <c r="AA691" s="31" t="str">
        <f t="shared" si="260"/>
        <v/>
      </c>
      <c r="AB691" s="31" t="str">
        <f t="shared" si="261"/>
        <v/>
      </c>
      <c r="AC691" s="31" t="str">
        <f t="shared" si="262"/>
        <v/>
      </c>
      <c r="AD691" s="30">
        <f t="shared" si="263"/>
        <v>0</v>
      </c>
    </row>
    <row r="692" spans="1:30" ht="30" x14ac:dyDescent="0.25">
      <c r="A692" s="18" t="s">
        <v>15</v>
      </c>
      <c r="B692" s="132"/>
      <c r="C692" s="133"/>
      <c r="D692" s="2"/>
      <c r="E692" s="2"/>
      <c r="F692" s="2"/>
      <c r="G692" s="87"/>
      <c r="H692" s="2"/>
      <c r="I692" s="2"/>
      <c r="J692" s="2"/>
      <c r="K692" s="2"/>
      <c r="T692" s="46">
        <f t="shared" si="247"/>
        <v>0</v>
      </c>
      <c r="U692" s="31">
        <f t="shared" si="259"/>
        <v>659</v>
      </c>
      <c r="V692" s="31">
        <f>IF(T692=0,0,IF(U692=1,1,IF(COUNTIF($T$65:T691,T692)=0,1,0)))</f>
        <v>0</v>
      </c>
      <c r="W692" s="31">
        <f>IF(T692=0,0,SUM($V$65:V692))</f>
        <v>0</v>
      </c>
      <c r="X692" s="31" t="str">
        <f t="shared" si="248"/>
        <v>-</v>
      </c>
      <c r="Y692" s="43"/>
      <c r="Z692" s="29">
        <v>612</v>
      </c>
      <c r="AA692" s="31" t="str">
        <f t="shared" si="260"/>
        <v/>
      </c>
      <c r="AB692" s="31" t="str">
        <f t="shared" si="261"/>
        <v/>
      </c>
      <c r="AC692" s="31" t="str">
        <f t="shared" si="262"/>
        <v/>
      </c>
      <c r="AD692" s="30">
        <f t="shared" si="263"/>
        <v>0</v>
      </c>
    </row>
    <row r="693" spans="1:30" x14ac:dyDescent="0.25">
      <c r="A693" s="19"/>
      <c r="B693" s="2"/>
      <c r="C693" s="2"/>
      <c r="D693" s="2"/>
      <c r="E693" s="2"/>
      <c r="F693" s="2"/>
      <c r="G693" s="87"/>
      <c r="H693" s="2"/>
      <c r="I693" s="2"/>
      <c r="J693" s="2"/>
      <c r="K693" s="2"/>
      <c r="T693" s="46">
        <f t="shared" si="247"/>
        <v>0</v>
      </c>
      <c r="U693" s="31">
        <f t="shared" si="259"/>
        <v>659</v>
      </c>
      <c r="V693" s="31">
        <f>IF(T693=0,0,IF(U693=1,1,IF(COUNTIF($T$65:T692,T693)=0,1,0)))</f>
        <v>0</v>
      </c>
      <c r="W693" s="31">
        <f>IF(T693=0,0,SUM($V$65:V693))</f>
        <v>0</v>
      </c>
      <c r="X693" s="31" t="str">
        <f t="shared" si="248"/>
        <v>-</v>
      </c>
      <c r="Y693" s="43"/>
      <c r="Z693" s="29">
        <v>613</v>
      </c>
      <c r="AA693" s="31" t="str">
        <f t="shared" si="260"/>
        <v/>
      </c>
      <c r="AB693" s="31" t="str">
        <f t="shared" si="261"/>
        <v/>
      </c>
      <c r="AC693" s="31" t="str">
        <f t="shared" si="262"/>
        <v/>
      </c>
      <c r="AD693" s="30">
        <f t="shared" si="263"/>
        <v>0</v>
      </c>
    </row>
    <row r="694" spans="1:30" x14ac:dyDescent="0.25">
      <c r="A694" s="19"/>
      <c r="B694" s="2"/>
      <c r="C694" s="2"/>
      <c r="D694" s="2"/>
      <c r="E694" s="2"/>
      <c r="F694" s="2"/>
      <c r="G694" s="87"/>
      <c r="H694" s="2"/>
      <c r="I694" s="2"/>
      <c r="J694" s="2"/>
      <c r="K694" s="2"/>
      <c r="T694" s="46">
        <f t="shared" si="247"/>
        <v>0</v>
      </c>
      <c r="U694" s="31">
        <f t="shared" si="259"/>
        <v>659</v>
      </c>
      <c r="V694" s="31">
        <f>IF(T694=0,0,IF(U694=1,1,IF(COUNTIF($T$65:T693,T694)=0,1,0)))</f>
        <v>0</v>
      </c>
      <c r="W694" s="31">
        <f>IF(T694=0,0,SUM($V$65:V694))</f>
        <v>0</v>
      </c>
      <c r="X694" s="31" t="str">
        <f t="shared" si="248"/>
        <v>-</v>
      </c>
      <c r="Y694" s="43"/>
      <c r="Z694" s="29">
        <v>614</v>
      </c>
      <c r="AA694" s="31" t="str">
        <f t="shared" si="260"/>
        <v/>
      </c>
      <c r="AB694" s="31" t="str">
        <f t="shared" si="261"/>
        <v/>
      </c>
      <c r="AC694" s="31" t="str">
        <f t="shared" si="262"/>
        <v/>
      </c>
      <c r="AD694" s="30">
        <f t="shared" si="263"/>
        <v>0</v>
      </c>
    </row>
    <row r="695" spans="1:30" ht="18.75" customHeight="1" x14ac:dyDescent="0.3">
      <c r="A695" s="134" t="s">
        <v>16</v>
      </c>
      <c r="B695" s="135"/>
      <c r="C695" s="135"/>
      <c r="D695" s="2"/>
      <c r="E695" s="2"/>
      <c r="F695" s="2"/>
      <c r="G695" s="87"/>
      <c r="H695" s="2"/>
      <c r="I695" s="2"/>
      <c r="J695" s="2"/>
      <c r="K695" s="2"/>
      <c r="T695" s="46">
        <f t="shared" si="247"/>
        <v>0</v>
      </c>
      <c r="U695" s="31">
        <f t="shared" si="259"/>
        <v>659</v>
      </c>
      <c r="V695" s="31">
        <f>IF(T695=0,0,IF(U695=1,1,IF(COUNTIF($T$65:T694,T695)=0,1,0)))</f>
        <v>0</v>
      </c>
      <c r="W695" s="31">
        <f>IF(T695=0,0,SUM($V$65:V695))</f>
        <v>0</v>
      </c>
      <c r="X695" s="31" t="str">
        <f t="shared" si="248"/>
        <v>-</v>
      </c>
      <c r="Y695" s="43"/>
      <c r="Z695" s="29">
        <v>615</v>
      </c>
      <c r="AA695" s="31" t="str">
        <f t="shared" si="260"/>
        <v/>
      </c>
      <c r="AB695" s="31" t="str">
        <f t="shared" si="261"/>
        <v/>
      </c>
      <c r="AC695" s="31" t="str">
        <f t="shared" si="262"/>
        <v/>
      </c>
      <c r="AD695" s="30">
        <f t="shared" si="263"/>
        <v>0</v>
      </c>
    </row>
    <row r="696" spans="1:30" ht="18.75" x14ac:dyDescent="0.3">
      <c r="A696" s="142" t="s">
        <v>17</v>
      </c>
      <c r="B696" s="143"/>
      <c r="C696" s="99"/>
      <c r="D696" s="2"/>
      <c r="E696" s="2"/>
      <c r="F696" s="2"/>
      <c r="G696" s="87"/>
      <c r="H696" s="2"/>
      <c r="I696" s="2"/>
      <c r="J696" s="2"/>
      <c r="K696" s="2"/>
      <c r="T696" s="46">
        <f t="shared" si="247"/>
        <v>0</v>
      </c>
      <c r="U696" s="31">
        <f t="shared" si="259"/>
        <v>659</v>
      </c>
      <c r="V696" s="31">
        <f>IF(T696=0,0,IF(U696=1,1,IF(COUNTIF($T$65:T695,T696)=0,1,0)))</f>
        <v>0</v>
      </c>
      <c r="W696" s="31">
        <f>IF(T696=0,0,SUM($V$65:V696))</f>
        <v>0</v>
      </c>
      <c r="X696" s="31" t="str">
        <f t="shared" si="248"/>
        <v>-</v>
      </c>
      <c r="Y696" s="43"/>
      <c r="Z696" s="29">
        <v>616</v>
      </c>
      <c r="AA696" s="31" t="str">
        <f t="shared" si="260"/>
        <v/>
      </c>
      <c r="AB696" s="31" t="str">
        <f t="shared" si="261"/>
        <v/>
      </c>
      <c r="AC696" s="31" t="str">
        <f t="shared" si="262"/>
        <v/>
      </c>
      <c r="AD696" s="30">
        <f t="shared" si="263"/>
        <v>0</v>
      </c>
    </row>
    <row r="697" spans="1:30" ht="33" x14ac:dyDescent="0.25">
      <c r="A697" s="17" t="s">
        <v>18</v>
      </c>
      <c r="B697" s="10" t="s">
        <v>19</v>
      </c>
      <c r="C697" s="2"/>
      <c r="D697" s="2"/>
      <c r="E697" s="2"/>
      <c r="F697" s="2"/>
      <c r="G697" s="87"/>
      <c r="H697" s="2"/>
      <c r="I697" s="2"/>
      <c r="J697" s="2"/>
      <c r="K697" s="2"/>
      <c r="T697" s="46">
        <f t="shared" si="247"/>
        <v>0</v>
      </c>
      <c r="U697" s="31">
        <f t="shared" si="259"/>
        <v>659</v>
      </c>
      <c r="V697" s="31">
        <f>IF(T697=0,0,IF(U697=1,1,IF(COUNTIF($T$65:T696,T697)=0,1,0)))</f>
        <v>0</v>
      </c>
      <c r="W697" s="31">
        <f>IF(T697=0,0,SUM($V$65:V697))</f>
        <v>0</v>
      </c>
      <c r="X697" s="31" t="str">
        <f t="shared" si="248"/>
        <v>-</v>
      </c>
      <c r="Y697" s="43"/>
      <c r="Z697" s="29">
        <v>617</v>
      </c>
      <c r="AA697" s="31" t="str">
        <f t="shared" si="260"/>
        <v/>
      </c>
      <c r="AB697" s="31" t="str">
        <f t="shared" si="261"/>
        <v/>
      </c>
      <c r="AC697" s="31" t="str">
        <f t="shared" si="262"/>
        <v/>
      </c>
      <c r="AD697" s="30">
        <f t="shared" si="263"/>
        <v>0</v>
      </c>
    </row>
    <row r="698" spans="1:30" ht="15.75" x14ac:dyDescent="0.25">
      <c r="A698" s="20" t="s">
        <v>20</v>
      </c>
      <c r="B698" s="28" cm="1">
        <f t="array" ref="B698">SUM(IF($C$716:$C$759=A698,$F$716:$F$759))</f>
        <v>0</v>
      </c>
      <c r="C698" s="21"/>
      <c r="D698" s="2"/>
      <c r="E698" s="21"/>
      <c r="F698" s="2"/>
      <c r="G698" s="87"/>
      <c r="H698" s="2"/>
      <c r="I698" s="2"/>
      <c r="J698" s="2"/>
      <c r="K698" s="2"/>
      <c r="T698" s="46">
        <f t="shared" si="247"/>
        <v>0</v>
      </c>
      <c r="U698" s="31">
        <f t="shared" ref="U698:U704" si="264">COUNTIF($T$65:$T$759,T698)</f>
        <v>659</v>
      </c>
      <c r="V698" s="31">
        <f>IF(T698=0,0,IF(U698=1,1,IF(COUNTIF($T$65:T697,T698)=0,1,0)))</f>
        <v>0</v>
      </c>
      <c r="W698" s="31">
        <f>IF(T698=0,0,SUM($V$65:V698))</f>
        <v>0</v>
      </c>
      <c r="X698" s="31" t="str">
        <f t="shared" si="248"/>
        <v>-</v>
      </c>
      <c r="Y698" s="43"/>
      <c r="Z698" s="29">
        <v>618</v>
      </c>
      <c r="AA698" s="31" t="str">
        <f t="shared" ref="AA698:AA704" si="265">IF(ISNA(VLOOKUP(Z698,$W$65:$X$759,2,0)),"",VLOOKUP(Z698,$W$65:$X$759,2,0))</f>
        <v/>
      </c>
      <c r="AB698" s="31" t="str">
        <f t="shared" ref="AB698:AB704" si="266">IF(ISNA(INDEX($N$65:$N$759,MATCH(AA698,$M$65:$M$759,0))),"",INDEX($N$65:$N$759,MATCH(AA698,$M$65:$M$759,0)))</f>
        <v/>
      </c>
      <c r="AC698" s="31" t="str">
        <f t="shared" ref="AC698:AC704" si="267">IF(ISNA(INDEX($O$65:$O$759,MATCH(AA698,$M$65:$M$759,0))),"",INDEX($O$65:$O$759,MATCH(AA698,$M$65:$M$759,0)))</f>
        <v/>
      </c>
      <c r="AD698" s="30">
        <f t="shared" ref="AD698:AD704" si="268">SUMIF($M$65:$M$759,AA698,$R$65:$R$759)</f>
        <v>0</v>
      </c>
    </row>
    <row r="699" spans="1:30" ht="31.5" x14ac:dyDescent="0.25">
      <c r="A699" s="22" t="s">
        <v>60</v>
      </c>
      <c r="B699" s="28" cm="1">
        <f t="array" ref="B699">SUM(IF($C$716:$C$759=A699,$F$716:$F$759))</f>
        <v>0</v>
      </c>
      <c r="C699" s="2"/>
      <c r="D699" s="2"/>
      <c r="E699" s="2"/>
      <c r="F699" s="2"/>
      <c r="G699" s="87"/>
      <c r="H699" s="2"/>
      <c r="I699" s="2"/>
      <c r="J699" s="2"/>
      <c r="K699" s="2"/>
      <c r="T699" s="46">
        <f t="shared" si="247"/>
        <v>0</v>
      </c>
      <c r="U699" s="31">
        <f t="shared" si="264"/>
        <v>659</v>
      </c>
      <c r="V699" s="31">
        <f>IF(T699=0,0,IF(U699=1,1,IF(COUNTIF($T$65:T698,T699)=0,1,0)))</f>
        <v>0</v>
      </c>
      <c r="W699" s="31">
        <f>IF(T699=0,0,SUM($V$65:V699))</f>
        <v>0</v>
      </c>
      <c r="X699" s="31" t="str">
        <f t="shared" si="248"/>
        <v>-</v>
      </c>
      <c r="Y699" s="43"/>
      <c r="Z699" s="29">
        <v>619</v>
      </c>
      <c r="AA699" s="31" t="str">
        <f t="shared" si="265"/>
        <v/>
      </c>
      <c r="AB699" s="31" t="str">
        <f t="shared" si="266"/>
        <v/>
      </c>
      <c r="AC699" s="31" t="str">
        <f t="shared" si="267"/>
        <v/>
      </c>
      <c r="AD699" s="30">
        <f t="shared" si="268"/>
        <v>0</v>
      </c>
    </row>
    <row r="700" spans="1:30" ht="31.5" x14ac:dyDescent="0.25">
      <c r="A700" s="22" t="s">
        <v>21</v>
      </c>
      <c r="B700" s="28" cm="1">
        <f t="array" ref="B700">SUM(IF($C$716:$C$759=A700,$F$716:$F$759))</f>
        <v>0</v>
      </c>
      <c r="C700" s="2"/>
      <c r="D700" s="2"/>
      <c r="E700" s="2"/>
      <c r="F700" s="2"/>
      <c r="G700" s="87"/>
      <c r="H700" s="2"/>
      <c r="I700" s="2"/>
      <c r="J700" s="2"/>
      <c r="K700" s="2"/>
      <c r="T700" s="46">
        <f t="shared" si="247"/>
        <v>0</v>
      </c>
      <c r="U700" s="31">
        <f t="shared" si="264"/>
        <v>659</v>
      </c>
      <c r="V700" s="31">
        <f>IF(T700=0,0,IF(U700=1,1,IF(COUNTIF($T$65:T699,T700)=0,1,0)))</f>
        <v>0</v>
      </c>
      <c r="W700" s="31">
        <f>IF(T700=0,0,SUM($V$65:V700))</f>
        <v>0</v>
      </c>
      <c r="X700" s="31" t="str">
        <f t="shared" si="248"/>
        <v>-</v>
      </c>
      <c r="Y700" s="43"/>
      <c r="Z700" s="29">
        <v>620</v>
      </c>
      <c r="AA700" s="31" t="str">
        <f t="shared" si="265"/>
        <v/>
      </c>
      <c r="AB700" s="31" t="str">
        <f t="shared" si="266"/>
        <v/>
      </c>
      <c r="AC700" s="31" t="str">
        <f t="shared" si="267"/>
        <v/>
      </c>
      <c r="AD700" s="30">
        <f t="shared" si="268"/>
        <v>0</v>
      </c>
    </row>
    <row r="701" spans="1:30" ht="31.5" x14ac:dyDescent="0.25">
      <c r="A701" s="22" t="s">
        <v>135</v>
      </c>
      <c r="B701" s="28" cm="1">
        <f t="array" ref="B701">SUM(IF($C$716:$C$759=A701,$F$716:$F$759))</f>
        <v>0</v>
      </c>
      <c r="C701" s="2"/>
      <c r="D701" s="2"/>
      <c r="E701" s="2"/>
      <c r="F701" s="2"/>
      <c r="G701" s="87"/>
      <c r="H701" s="2"/>
      <c r="I701" s="2"/>
      <c r="J701" s="2"/>
      <c r="K701" s="2"/>
      <c r="T701" s="46">
        <f t="shared" si="247"/>
        <v>0</v>
      </c>
      <c r="U701" s="31">
        <f t="shared" si="264"/>
        <v>659</v>
      </c>
      <c r="V701" s="31">
        <f>IF(T701=0,0,IF(U701=1,1,IF(COUNTIF($T$65:T700,T701)=0,1,0)))</f>
        <v>0</v>
      </c>
      <c r="W701" s="31">
        <f>IF(T701=0,0,SUM($V$65:V701))</f>
        <v>0</v>
      </c>
      <c r="X701" s="31" t="str">
        <f t="shared" si="248"/>
        <v>-</v>
      </c>
      <c r="Y701" s="43"/>
      <c r="Z701" s="29">
        <v>621</v>
      </c>
      <c r="AA701" s="31" t="str">
        <f t="shared" si="265"/>
        <v/>
      </c>
      <c r="AB701" s="31" t="str">
        <f t="shared" si="266"/>
        <v/>
      </c>
      <c r="AC701" s="31" t="str">
        <f t="shared" si="267"/>
        <v/>
      </c>
      <c r="AD701" s="30">
        <f t="shared" si="268"/>
        <v>0</v>
      </c>
    </row>
    <row r="702" spans="1:30" ht="31.5" x14ac:dyDescent="0.25">
      <c r="A702" s="22" t="s">
        <v>22</v>
      </c>
      <c r="B702" s="28" cm="1">
        <f t="array" ref="B702">SUM(IF($C$716:$C$759=A702,$F$716:$F$759))</f>
        <v>0</v>
      </c>
      <c r="C702" s="2"/>
      <c r="D702" s="2"/>
      <c r="E702" s="2"/>
      <c r="F702" s="2"/>
      <c r="G702" s="87"/>
      <c r="H702" s="2"/>
      <c r="I702" s="2"/>
      <c r="J702" s="2"/>
      <c r="K702" s="2"/>
      <c r="T702" s="46">
        <f t="shared" si="247"/>
        <v>0</v>
      </c>
      <c r="U702" s="31">
        <f t="shared" si="264"/>
        <v>659</v>
      </c>
      <c r="V702" s="31">
        <f>IF(T702=0,0,IF(U702=1,1,IF(COUNTIF($T$65:T701,T702)=0,1,0)))</f>
        <v>0</v>
      </c>
      <c r="W702" s="31">
        <f>IF(T702=0,0,SUM($V$65:V702))</f>
        <v>0</v>
      </c>
      <c r="X702" s="31" t="str">
        <f t="shared" si="248"/>
        <v>-</v>
      </c>
      <c r="Y702" s="43"/>
      <c r="Z702" s="29">
        <v>622</v>
      </c>
      <c r="AA702" s="31" t="str">
        <f t="shared" si="265"/>
        <v/>
      </c>
      <c r="AB702" s="31" t="str">
        <f t="shared" si="266"/>
        <v/>
      </c>
      <c r="AC702" s="31" t="str">
        <f t="shared" si="267"/>
        <v/>
      </c>
      <c r="AD702" s="30">
        <f t="shared" si="268"/>
        <v>0</v>
      </c>
    </row>
    <row r="703" spans="1:30" ht="31.5" x14ac:dyDescent="0.25">
      <c r="A703" s="22" t="s">
        <v>23</v>
      </c>
      <c r="B703" s="28" cm="1">
        <f t="array" ref="B703">SUM(IF($C$716:$C$759=A703,$F$716:$F$759))</f>
        <v>0</v>
      </c>
      <c r="C703" s="2"/>
      <c r="D703" s="2"/>
      <c r="E703" s="2"/>
      <c r="F703" s="2"/>
      <c r="G703" s="87"/>
      <c r="H703" s="2"/>
      <c r="I703" s="2"/>
      <c r="J703" s="2"/>
      <c r="K703" s="2"/>
      <c r="T703" s="46">
        <f t="shared" si="247"/>
        <v>0</v>
      </c>
      <c r="U703" s="31">
        <f t="shared" si="264"/>
        <v>659</v>
      </c>
      <c r="V703" s="31">
        <f>IF(T703=0,0,IF(U703=1,1,IF(COUNTIF($T$65:T702,T703)=0,1,0)))</f>
        <v>0</v>
      </c>
      <c r="W703" s="31">
        <f>IF(T703=0,0,SUM($V$65:V703))</f>
        <v>0</v>
      </c>
      <c r="X703" s="31" t="str">
        <f t="shared" si="248"/>
        <v>-</v>
      </c>
      <c r="Y703" s="43"/>
      <c r="Z703" s="29">
        <v>623</v>
      </c>
      <c r="AA703" s="31" t="str">
        <f t="shared" si="265"/>
        <v/>
      </c>
      <c r="AB703" s="31" t="str">
        <f t="shared" si="266"/>
        <v/>
      </c>
      <c r="AC703" s="31" t="str">
        <f t="shared" si="267"/>
        <v/>
      </c>
      <c r="AD703" s="30">
        <f t="shared" si="268"/>
        <v>0</v>
      </c>
    </row>
    <row r="704" spans="1:30" ht="15.75" x14ac:dyDescent="0.25">
      <c r="A704" s="22" t="s">
        <v>24</v>
      </c>
      <c r="B704" s="28" cm="1">
        <f t="array" ref="B704">SUM(IF($C$716:$C$759=A704,$F$716:$F$759))</f>
        <v>0</v>
      </c>
      <c r="C704" s="2"/>
      <c r="D704" s="2"/>
      <c r="E704" s="2"/>
      <c r="F704" s="2"/>
      <c r="G704" s="87"/>
      <c r="H704" s="2"/>
      <c r="I704" s="2"/>
      <c r="J704" s="2"/>
      <c r="K704" s="2"/>
      <c r="T704" s="46">
        <f t="shared" si="247"/>
        <v>0</v>
      </c>
      <c r="U704" s="31">
        <f t="shared" si="264"/>
        <v>659</v>
      </c>
      <c r="V704" s="31">
        <f>IF(T704=0,0,IF(U704=1,1,IF(COUNTIF($T$65:T703,T704)=0,1,0)))</f>
        <v>0</v>
      </c>
      <c r="W704" s="31">
        <f>IF(T704=0,0,SUM($V$65:V704))</f>
        <v>0</v>
      </c>
      <c r="X704" s="31" t="str">
        <f t="shared" si="248"/>
        <v>-</v>
      </c>
      <c r="Y704" s="43"/>
      <c r="Z704" s="29">
        <v>624</v>
      </c>
      <c r="AA704" s="31" t="str">
        <f t="shared" si="265"/>
        <v/>
      </c>
      <c r="AB704" s="31" t="str">
        <f t="shared" si="266"/>
        <v/>
      </c>
      <c r="AC704" s="31" t="str">
        <f t="shared" si="267"/>
        <v/>
      </c>
      <c r="AD704" s="30">
        <f t="shared" si="268"/>
        <v>0</v>
      </c>
    </row>
    <row r="705" spans="1:30" ht="47.25" x14ac:dyDescent="0.25">
      <c r="A705" s="22" t="s">
        <v>25</v>
      </c>
      <c r="B705" s="28" cm="1">
        <f t="array" ref="B705">SUM(IF($C$716:$C$759=A705,$F$716:$F$759))</f>
        <v>0</v>
      </c>
      <c r="C705" s="2"/>
      <c r="D705" s="2"/>
      <c r="E705" s="2"/>
      <c r="F705" s="2"/>
      <c r="G705" s="87"/>
      <c r="H705" s="2"/>
      <c r="I705" s="2"/>
      <c r="J705" s="2"/>
      <c r="K705" s="2"/>
      <c r="T705" s="46"/>
      <c r="U705" s="31"/>
      <c r="V705" s="31"/>
      <c r="W705" s="31"/>
      <c r="X705" s="31"/>
      <c r="Y705" s="43"/>
      <c r="Z705" s="29"/>
      <c r="AA705" s="31"/>
      <c r="AB705" s="31"/>
      <c r="AC705" s="31"/>
      <c r="AD705" s="30"/>
    </row>
    <row r="706" spans="1:30" ht="15.75" x14ac:dyDescent="0.25">
      <c r="A706" s="22" t="s">
        <v>26</v>
      </c>
      <c r="B706" s="28" cm="1">
        <f t="array" ref="B706">SUM(IF($C$716:$C$759=A706,$F$716:$F$759))</f>
        <v>0</v>
      </c>
      <c r="C706" s="2"/>
      <c r="D706" s="2"/>
      <c r="E706" s="2"/>
      <c r="F706" s="2"/>
      <c r="G706" s="87"/>
      <c r="H706" s="2"/>
      <c r="I706" s="2"/>
      <c r="J706" s="2"/>
      <c r="K706" s="2"/>
      <c r="T706" s="46"/>
      <c r="U706" s="31"/>
      <c r="V706" s="31"/>
      <c r="W706" s="31"/>
      <c r="X706" s="31"/>
      <c r="Y706" s="43"/>
      <c r="Z706" s="29"/>
      <c r="AA706" s="31"/>
      <c r="AB706" s="31"/>
      <c r="AC706" s="31"/>
      <c r="AD706" s="30"/>
    </row>
    <row r="707" spans="1:30" ht="15.75" x14ac:dyDescent="0.25">
      <c r="A707" s="22" t="s">
        <v>27</v>
      </c>
      <c r="B707" s="28" cm="1">
        <f t="array" ref="B707">SUM(IF($C$716:$C$759=A707,$F$716:$F$759))</f>
        <v>0</v>
      </c>
      <c r="C707" s="2"/>
      <c r="D707" s="2"/>
      <c r="E707" s="2"/>
      <c r="F707" s="2"/>
      <c r="G707" s="87"/>
      <c r="H707" s="2"/>
      <c r="I707" s="2"/>
      <c r="J707" s="2"/>
      <c r="K707" s="2"/>
      <c r="T707" s="46"/>
      <c r="U707" s="31"/>
      <c r="V707" s="31"/>
      <c r="W707" s="31"/>
      <c r="X707" s="31"/>
      <c r="Y707" s="43"/>
      <c r="Z707" s="29"/>
      <c r="AA707" s="31"/>
      <c r="AB707" s="31"/>
      <c r="AC707" s="31"/>
      <c r="AD707" s="30"/>
    </row>
    <row r="708" spans="1:30" ht="173.25" x14ac:dyDescent="0.25">
      <c r="A708" s="22" t="s">
        <v>28</v>
      </c>
      <c r="B708" s="28" cm="1">
        <f t="array" ref="B708">SUM(IF($C$716:$C$759=A708,$F$716:$F$759))</f>
        <v>0</v>
      </c>
      <c r="C708" s="2"/>
      <c r="D708" s="2"/>
      <c r="E708" s="2"/>
      <c r="F708" s="2"/>
      <c r="G708" s="87"/>
      <c r="H708" s="2"/>
      <c r="I708" s="2"/>
      <c r="J708" s="2"/>
      <c r="K708" s="2"/>
      <c r="T708" s="46"/>
      <c r="U708" s="31"/>
      <c r="V708" s="31"/>
      <c r="W708" s="31"/>
      <c r="X708" s="31"/>
      <c r="Y708" s="43"/>
      <c r="Z708" s="29"/>
      <c r="AA708" s="31"/>
      <c r="AB708" s="31"/>
      <c r="AC708" s="31"/>
      <c r="AD708" s="30"/>
    </row>
    <row r="709" spans="1:30" ht="141.75" x14ac:dyDescent="0.25">
      <c r="A709" s="22" t="s">
        <v>202</v>
      </c>
      <c r="B709" s="28" cm="1">
        <f t="array" ref="B709">SUM(IF($C$716:$C$759=A709,$F$716:$F$759))</f>
        <v>0</v>
      </c>
      <c r="C709" s="2"/>
      <c r="D709" s="2"/>
      <c r="E709" s="2"/>
      <c r="F709" s="2"/>
      <c r="G709" s="87"/>
      <c r="H709" s="2"/>
      <c r="I709" s="2"/>
      <c r="J709" s="2"/>
      <c r="K709" s="2"/>
      <c r="T709" s="46">
        <f t="shared" si="247"/>
        <v>0</v>
      </c>
      <c r="U709" s="31">
        <f t="shared" ref="U709:U740" si="269">COUNTIF($T$65:$T$759,T709)</f>
        <v>659</v>
      </c>
      <c r="V709" s="31">
        <f>IF(T709=0,0,IF(U709=1,1,IF(COUNTIF($T$65:T704,T709)=0,1,0)))</f>
        <v>0</v>
      </c>
      <c r="W709" s="31">
        <f>IF(T709=0,0,SUM($V$65:V709))</f>
        <v>0</v>
      </c>
      <c r="X709" s="31" t="str">
        <f t="shared" si="248"/>
        <v>-</v>
      </c>
      <c r="Y709" s="43"/>
      <c r="Z709" s="29">
        <v>625</v>
      </c>
      <c r="AA709" s="31" t="str">
        <f t="shared" ref="AA709:AA740" si="270">IF(ISNA(VLOOKUP(Z709,$W$65:$X$759,2,0)),"",VLOOKUP(Z709,$W$65:$X$759,2,0))</f>
        <v/>
      </c>
      <c r="AB709" s="31" t="str">
        <f t="shared" ref="AB709:AB740" si="271">IF(ISNA(INDEX($N$65:$N$759,MATCH(AA709,$M$65:$M$759,0))),"",INDEX($N$65:$N$759,MATCH(AA709,$M$65:$M$759,0)))</f>
        <v/>
      </c>
      <c r="AC709" s="31" t="str">
        <f t="shared" ref="AC709:AC740" si="272">IF(ISNA(INDEX($O$65:$O$759,MATCH(AA709,$M$65:$M$759,0))),"",INDEX($O$65:$O$759,MATCH(AA709,$M$65:$M$759,0)))</f>
        <v/>
      </c>
      <c r="AD709" s="30">
        <f t="shared" ref="AD709:AD740" si="273">SUMIF($M$65:$M$759,AA709,$R$65:$R$759)</f>
        <v>0</v>
      </c>
    </row>
    <row r="710" spans="1:30" ht="15.75" x14ac:dyDescent="0.25">
      <c r="A710" s="22" t="s">
        <v>30</v>
      </c>
      <c r="B710" s="28" cm="1">
        <f t="array" ref="B710">SUM(IF($C$716:$C$759=A710,$F$716:$F$759))</f>
        <v>0</v>
      </c>
      <c r="C710" s="2"/>
      <c r="D710" s="2"/>
      <c r="E710" s="2"/>
      <c r="F710" s="2"/>
      <c r="G710" s="87"/>
      <c r="H710" s="2"/>
      <c r="I710" s="2"/>
      <c r="J710" s="2"/>
      <c r="K710" s="2"/>
      <c r="T710" s="46">
        <f t="shared" si="247"/>
        <v>0</v>
      </c>
      <c r="U710" s="31">
        <f t="shared" si="269"/>
        <v>659</v>
      </c>
      <c r="V710" s="31">
        <f>IF(T710=0,0,IF(U710=1,1,IF(COUNTIF($T$65:T709,T710)=0,1,0)))</f>
        <v>0</v>
      </c>
      <c r="W710" s="31">
        <f>IF(T710=0,0,SUM($V$65:V710))</f>
        <v>0</v>
      </c>
      <c r="X710" s="31" t="str">
        <f t="shared" si="248"/>
        <v>-</v>
      </c>
      <c r="Y710" s="43"/>
      <c r="Z710" s="29">
        <v>626</v>
      </c>
      <c r="AA710" s="31" t="str">
        <f t="shared" si="270"/>
        <v/>
      </c>
      <c r="AB710" s="31" t="str">
        <f t="shared" si="271"/>
        <v/>
      </c>
      <c r="AC710" s="31" t="str">
        <f t="shared" si="272"/>
        <v/>
      </c>
      <c r="AD710" s="30">
        <f t="shared" si="273"/>
        <v>0</v>
      </c>
    </row>
    <row r="711" spans="1:30" ht="15.75" x14ac:dyDescent="0.25">
      <c r="A711" s="22" t="s">
        <v>31</v>
      </c>
      <c r="B711" s="28" cm="1">
        <f t="array" ref="B711">SUM(IF($C$716:$C$759=A711,$F$716:$F$759))</f>
        <v>0</v>
      </c>
      <c r="C711" s="2"/>
      <c r="D711" s="2"/>
      <c r="E711" s="2"/>
      <c r="F711" s="2"/>
      <c r="G711" s="87"/>
      <c r="H711" s="2"/>
      <c r="I711" s="2"/>
      <c r="J711" s="2"/>
      <c r="K711" s="2"/>
      <c r="T711" s="46">
        <f t="shared" si="247"/>
        <v>0</v>
      </c>
      <c r="U711" s="31">
        <f t="shared" si="269"/>
        <v>659</v>
      </c>
      <c r="V711" s="31">
        <f>IF(T711=0,0,IF(U711=1,1,IF(COUNTIF($T$65:T710,T711)=0,1,0)))</f>
        <v>0</v>
      </c>
      <c r="W711" s="31">
        <f>IF(T711=0,0,SUM($V$65:V711))</f>
        <v>0</v>
      </c>
      <c r="X711" s="31" t="str">
        <f t="shared" si="248"/>
        <v>-</v>
      </c>
      <c r="Y711" s="43"/>
      <c r="Z711" s="29">
        <v>627</v>
      </c>
      <c r="AA711" s="31" t="str">
        <f t="shared" si="270"/>
        <v/>
      </c>
      <c r="AB711" s="31" t="str">
        <f t="shared" si="271"/>
        <v/>
      </c>
      <c r="AC711" s="31" t="str">
        <f t="shared" si="272"/>
        <v/>
      </c>
      <c r="AD711" s="30">
        <f t="shared" si="273"/>
        <v>0</v>
      </c>
    </row>
    <row r="712" spans="1:30" ht="15.75" x14ac:dyDescent="0.25">
      <c r="A712" s="19"/>
      <c r="B712" s="2"/>
      <c r="C712" s="23"/>
      <c r="D712" s="2"/>
      <c r="E712" s="2"/>
      <c r="F712" s="2"/>
      <c r="G712" s="87"/>
      <c r="H712" s="2"/>
      <c r="I712" s="2"/>
      <c r="J712" s="2"/>
      <c r="K712" s="2"/>
      <c r="T712" s="46">
        <f t="shared" si="247"/>
        <v>0</v>
      </c>
      <c r="U712" s="31">
        <f t="shared" si="269"/>
        <v>659</v>
      </c>
      <c r="V712" s="31">
        <f>IF(T712=0,0,IF(U712=1,1,IF(COUNTIF($T$65:T711,T712)=0,1,0)))</f>
        <v>0</v>
      </c>
      <c r="W712" s="31">
        <f>IF(T712=0,0,SUM($V$65:V712))</f>
        <v>0</v>
      </c>
      <c r="X712" s="31" t="str">
        <f t="shared" si="248"/>
        <v>-</v>
      </c>
      <c r="Y712" s="43"/>
      <c r="Z712" s="29">
        <v>630</v>
      </c>
      <c r="AA712" s="31" t="str">
        <f t="shared" si="270"/>
        <v/>
      </c>
      <c r="AB712" s="31" t="str">
        <f t="shared" si="271"/>
        <v/>
      </c>
      <c r="AC712" s="31" t="str">
        <f t="shared" si="272"/>
        <v/>
      </c>
      <c r="AD712" s="30">
        <f t="shared" si="273"/>
        <v>0</v>
      </c>
    </row>
    <row r="713" spans="1:30" ht="18.75" x14ac:dyDescent="0.3">
      <c r="A713" s="24" t="s">
        <v>32</v>
      </c>
      <c r="B713" s="2"/>
      <c r="C713" s="2"/>
      <c r="D713" s="2"/>
      <c r="E713" s="2"/>
      <c r="F713" s="2"/>
      <c r="G713" s="87"/>
      <c r="H713" s="2"/>
      <c r="I713" s="2"/>
      <c r="J713" s="2"/>
      <c r="K713" s="2"/>
      <c r="T713" s="46">
        <f t="shared" si="247"/>
        <v>0</v>
      </c>
      <c r="U713" s="31">
        <f t="shared" si="269"/>
        <v>659</v>
      </c>
      <c r="V713" s="31">
        <f>IF(T713=0,0,IF(U713=1,1,IF(COUNTIF($T$65:T712,T713)=0,1,0)))</f>
        <v>0</v>
      </c>
      <c r="W713" s="31">
        <f>IF(T713=0,0,SUM($V$65:V713))</f>
        <v>0</v>
      </c>
      <c r="X713" s="31" t="str">
        <f t="shared" si="248"/>
        <v>-</v>
      </c>
      <c r="Y713" s="43"/>
      <c r="Z713" s="29">
        <v>631</v>
      </c>
      <c r="AA713" s="31" t="str">
        <f t="shared" si="270"/>
        <v/>
      </c>
      <c r="AB713" s="31" t="str">
        <f t="shared" si="271"/>
        <v/>
      </c>
      <c r="AC713" s="31" t="str">
        <f t="shared" si="272"/>
        <v/>
      </c>
      <c r="AD713" s="30">
        <f t="shared" si="273"/>
        <v>0</v>
      </c>
    </row>
    <row r="714" spans="1:30" x14ac:dyDescent="0.25">
      <c r="A714" s="138" t="s">
        <v>33</v>
      </c>
      <c r="B714" s="139"/>
      <c r="C714" s="139"/>
      <c r="D714" s="139"/>
      <c r="E714" s="139"/>
      <c r="F714" s="140"/>
      <c r="G714" s="87"/>
      <c r="H714" s="2"/>
      <c r="I714" s="2"/>
      <c r="J714" s="2"/>
      <c r="K714" s="2"/>
      <c r="T714" s="46">
        <f t="shared" si="247"/>
        <v>0</v>
      </c>
      <c r="U714" s="31">
        <f t="shared" si="269"/>
        <v>659</v>
      </c>
      <c r="V714" s="31">
        <f>IF(T714=0,0,IF(U714=1,1,IF(COUNTIF($T$65:T713,T714)=0,1,0)))</f>
        <v>0</v>
      </c>
      <c r="W714" s="31">
        <f>IF(T714=0,0,SUM($V$65:V714))</f>
        <v>0</v>
      </c>
      <c r="X714" s="31" t="str">
        <f t="shared" si="248"/>
        <v>-</v>
      </c>
      <c r="Y714" s="43"/>
      <c r="Z714" s="29">
        <v>632</v>
      </c>
      <c r="AA714" s="31" t="str">
        <f t="shared" si="270"/>
        <v/>
      </c>
      <c r="AB714" s="31" t="str">
        <f t="shared" si="271"/>
        <v/>
      </c>
      <c r="AC714" s="31" t="str">
        <f t="shared" si="272"/>
        <v/>
      </c>
      <c r="AD714" s="30">
        <f t="shared" si="273"/>
        <v>0</v>
      </c>
    </row>
    <row r="715" spans="1:30" ht="48" x14ac:dyDescent="0.25">
      <c r="A715" s="17" t="s">
        <v>34</v>
      </c>
      <c r="B715" s="6" t="s">
        <v>35</v>
      </c>
      <c r="C715" s="6" t="s">
        <v>18</v>
      </c>
      <c r="D715" s="6" t="s">
        <v>36</v>
      </c>
      <c r="E715" s="10" t="s">
        <v>37</v>
      </c>
      <c r="F715" s="10" t="s">
        <v>38</v>
      </c>
      <c r="G715" s="87"/>
      <c r="H715" s="2"/>
      <c r="I715" s="2"/>
      <c r="J715" s="2"/>
      <c r="K715" s="2"/>
      <c r="T715" s="46">
        <f t="shared" si="247"/>
        <v>0</v>
      </c>
      <c r="U715" s="31">
        <f t="shared" si="269"/>
        <v>659</v>
      </c>
      <c r="V715" s="31">
        <f>IF(T715=0,0,IF(U715=1,1,IF(COUNTIF($T$65:T714,T715)=0,1,0)))</f>
        <v>0</v>
      </c>
      <c r="W715" s="31">
        <f>IF(T715=0,0,SUM($V$65:V715))</f>
        <v>0</v>
      </c>
      <c r="X715" s="31" t="str">
        <f t="shared" si="248"/>
        <v>-</v>
      </c>
      <c r="Y715" s="43"/>
      <c r="Z715" s="29">
        <v>633</v>
      </c>
      <c r="AA715" s="31" t="str">
        <f t="shared" si="270"/>
        <v/>
      </c>
      <c r="AB715" s="31" t="str">
        <f t="shared" si="271"/>
        <v/>
      </c>
      <c r="AC715" s="31" t="str">
        <f t="shared" si="272"/>
        <v/>
      </c>
      <c r="AD715" s="30">
        <f t="shared" si="273"/>
        <v>0</v>
      </c>
    </row>
    <row r="716" spans="1:30" x14ac:dyDescent="0.25">
      <c r="A716" s="3"/>
      <c r="B716" s="5" t="str">
        <f>IFERROR(VLOOKUP($A716,'Lookup tables'!$A$2:$E$247,2,FALSE),"")</f>
        <v/>
      </c>
      <c r="C716" s="27" t="str">
        <f>IFERROR(VLOOKUP(A716,'Lookup tables'!$A$2:$E$247,5,FALSE),"")</f>
        <v/>
      </c>
      <c r="D716" s="5">
        <f>IF(ISNUMBER(VLOOKUP($A716,'Lookup tables'!$A$2:$E$2474,4,FALSE)),VLOOKUP($A716,'Lookup tables'!$A$2:$E$247,4,FALSE),0)</f>
        <v>0</v>
      </c>
      <c r="E716" s="4"/>
      <c r="F716" s="7">
        <f>D716*E716</f>
        <v>0</v>
      </c>
      <c r="G716" s="90"/>
      <c r="H716" s="50"/>
      <c r="I716" s="21">
        <f t="shared" ref="I716:I735" si="274">A716</f>
        <v>0</v>
      </c>
      <c r="J716" s="21">
        <f>E716</f>
        <v>0</v>
      </c>
      <c r="K716" s="21">
        <f>F716</f>
        <v>0</v>
      </c>
      <c r="T716" s="46">
        <f t="shared" si="247"/>
        <v>0</v>
      </c>
      <c r="U716" s="31">
        <f t="shared" si="269"/>
        <v>659</v>
      </c>
      <c r="V716" s="31">
        <f>IF(T716=0,0,IF(U716=1,1,IF(COUNTIF($T$65:T715,T716)=0,1,0)))</f>
        <v>0</v>
      </c>
      <c r="W716" s="31">
        <f>IF(T716=0,0,SUM($V$65:V716))</f>
        <v>0</v>
      </c>
      <c r="X716" s="31" t="str">
        <f t="shared" si="248"/>
        <v>-</v>
      </c>
      <c r="Y716" s="43"/>
      <c r="Z716" s="29">
        <v>634</v>
      </c>
      <c r="AA716" s="31" t="str">
        <f t="shared" si="270"/>
        <v/>
      </c>
      <c r="AB716" s="31" t="str">
        <f t="shared" si="271"/>
        <v/>
      </c>
      <c r="AC716" s="31" t="str">
        <f t="shared" si="272"/>
        <v/>
      </c>
      <c r="AD716" s="30">
        <f t="shared" si="273"/>
        <v>0</v>
      </c>
    </row>
    <row r="717" spans="1:30" x14ac:dyDescent="0.25">
      <c r="A717" s="3"/>
      <c r="B717" s="5" t="str">
        <f>IFERROR(VLOOKUP($A717,'Lookup tables'!$A$2:$E$247,2,FALSE),"")</f>
        <v/>
      </c>
      <c r="C717" s="27" t="str">
        <f>IFERROR(VLOOKUP(A717,'Lookup tables'!$A$2:$E$247,5,FALSE),"")</f>
        <v/>
      </c>
      <c r="D717" s="5">
        <f>IF(ISNUMBER(VLOOKUP($A717,'Lookup tables'!$A$2:$E$2474,4,FALSE)),VLOOKUP($A717,'Lookup tables'!$A$2:$E$247,4,FALSE),0)</f>
        <v>0</v>
      </c>
      <c r="E717" s="4"/>
      <c r="F717" s="7">
        <f t="shared" ref="F717:F735" si="275">D717*E717</f>
        <v>0</v>
      </c>
      <c r="G717" s="87"/>
      <c r="H717" s="2"/>
      <c r="I717" s="21">
        <f t="shared" si="274"/>
        <v>0</v>
      </c>
      <c r="J717" s="21">
        <f t="shared" ref="J717:J735" si="276">E717</f>
        <v>0</v>
      </c>
      <c r="K717" s="21">
        <f t="shared" ref="K717:K735" si="277">F717</f>
        <v>0</v>
      </c>
      <c r="T717" s="46">
        <f t="shared" si="247"/>
        <v>0</v>
      </c>
      <c r="U717" s="31">
        <f t="shared" si="269"/>
        <v>659</v>
      </c>
      <c r="V717" s="31">
        <f>IF(T717=0,0,IF(U717=1,1,IF(COUNTIF($T$65:T716,T717)=0,1,0)))</f>
        <v>0</v>
      </c>
      <c r="W717" s="31">
        <f>IF(T717=0,0,SUM($V$65:V717))</f>
        <v>0</v>
      </c>
      <c r="X717" s="31" t="str">
        <f t="shared" si="248"/>
        <v>-</v>
      </c>
      <c r="Y717" s="43"/>
      <c r="Z717" s="29">
        <v>635</v>
      </c>
      <c r="AA717" s="31" t="str">
        <f t="shared" si="270"/>
        <v/>
      </c>
      <c r="AB717" s="31" t="str">
        <f t="shared" si="271"/>
        <v/>
      </c>
      <c r="AC717" s="31" t="str">
        <f t="shared" si="272"/>
        <v/>
      </c>
      <c r="AD717" s="30">
        <f t="shared" si="273"/>
        <v>0</v>
      </c>
    </row>
    <row r="718" spans="1:30" x14ac:dyDescent="0.25">
      <c r="A718" s="3"/>
      <c r="B718" s="5" t="str">
        <f>IFERROR(VLOOKUP($A718,'Lookup tables'!$A$2:$E$247,2,FALSE),"")</f>
        <v/>
      </c>
      <c r="C718" s="27" t="str">
        <f>IFERROR(VLOOKUP(A718,'Lookup tables'!$A$2:$E$247,5,FALSE),"")</f>
        <v/>
      </c>
      <c r="D718" s="5">
        <f>IF(ISNUMBER(VLOOKUP($A718,'Lookup tables'!$A$2:$E$2474,4,FALSE)),VLOOKUP($A718,'Lookup tables'!$A$2:$E$247,4,FALSE),0)</f>
        <v>0</v>
      </c>
      <c r="E718" s="4"/>
      <c r="F718" s="7">
        <f t="shared" si="275"/>
        <v>0</v>
      </c>
      <c r="G718" s="87"/>
      <c r="H718" s="2"/>
      <c r="I718" s="21">
        <f t="shared" si="274"/>
        <v>0</v>
      </c>
      <c r="J718" s="21">
        <f t="shared" si="276"/>
        <v>0</v>
      </c>
      <c r="K718" s="21">
        <f t="shared" si="277"/>
        <v>0</v>
      </c>
      <c r="T718" s="46">
        <f t="shared" si="247"/>
        <v>0</v>
      </c>
      <c r="U718" s="31">
        <f t="shared" si="269"/>
        <v>659</v>
      </c>
      <c r="V718" s="31">
        <f>IF(T718=0,0,IF(U718=1,1,IF(COUNTIF($T$65:T717,T718)=0,1,0)))</f>
        <v>0</v>
      </c>
      <c r="W718" s="31">
        <f>IF(T718=0,0,SUM($V$65:V718))</f>
        <v>0</v>
      </c>
      <c r="X718" s="31" t="str">
        <f t="shared" si="248"/>
        <v>-</v>
      </c>
      <c r="Y718" s="43"/>
      <c r="Z718" s="29">
        <v>636</v>
      </c>
      <c r="AA718" s="31" t="str">
        <f t="shared" si="270"/>
        <v/>
      </c>
      <c r="AB718" s="31" t="str">
        <f t="shared" si="271"/>
        <v/>
      </c>
      <c r="AC718" s="31" t="str">
        <f t="shared" si="272"/>
        <v/>
      </c>
      <c r="AD718" s="30">
        <f t="shared" si="273"/>
        <v>0</v>
      </c>
    </row>
    <row r="719" spans="1:30" x14ac:dyDescent="0.25">
      <c r="A719" s="3"/>
      <c r="B719" s="5" t="str">
        <f>IFERROR(VLOOKUP($A719,'Lookup tables'!$A$2:$E$247,2,FALSE),"")</f>
        <v/>
      </c>
      <c r="C719" s="27" t="str">
        <f>IFERROR(VLOOKUP(A719,'Lookup tables'!$A$2:$E$247,5,FALSE),"")</f>
        <v/>
      </c>
      <c r="D719" s="5">
        <f>IF(ISNUMBER(VLOOKUP($A719,'Lookup tables'!$A$2:$E$2474,4,FALSE)),VLOOKUP($A719,'Lookup tables'!$A$2:$E$247,4,FALSE),0)</f>
        <v>0</v>
      </c>
      <c r="E719" s="4"/>
      <c r="F719" s="7">
        <f t="shared" si="275"/>
        <v>0</v>
      </c>
      <c r="G719" s="87"/>
      <c r="H719" s="2"/>
      <c r="I719" s="21">
        <f t="shared" si="274"/>
        <v>0</v>
      </c>
      <c r="J719" s="21">
        <f t="shared" si="276"/>
        <v>0</v>
      </c>
      <c r="K719" s="21">
        <f t="shared" si="277"/>
        <v>0</v>
      </c>
      <c r="T719" s="46">
        <f t="shared" si="247"/>
        <v>0</v>
      </c>
      <c r="U719" s="31">
        <f t="shared" si="269"/>
        <v>659</v>
      </c>
      <c r="V719" s="31">
        <f>IF(T719=0,0,IF(U719=1,1,IF(COUNTIF($T$65:T718,T719)=0,1,0)))</f>
        <v>0</v>
      </c>
      <c r="W719" s="31">
        <f>IF(T719=0,0,SUM($V$65:V719))</f>
        <v>0</v>
      </c>
      <c r="X719" s="31" t="str">
        <f t="shared" si="248"/>
        <v>-</v>
      </c>
      <c r="Y719" s="43"/>
      <c r="Z719" s="29">
        <v>637</v>
      </c>
      <c r="AA719" s="31" t="str">
        <f t="shared" si="270"/>
        <v/>
      </c>
      <c r="AB719" s="31" t="str">
        <f t="shared" si="271"/>
        <v/>
      </c>
      <c r="AC719" s="31" t="str">
        <f t="shared" si="272"/>
        <v/>
      </c>
      <c r="AD719" s="30">
        <f t="shared" si="273"/>
        <v>0</v>
      </c>
    </row>
    <row r="720" spans="1:30" x14ac:dyDescent="0.25">
      <c r="A720" s="3"/>
      <c r="B720" s="5" t="str">
        <f>IFERROR(VLOOKUP($A720,'Lookup tables'!$A$2:$E$247,2,FALSE),"")</f>
        <v/>
      </c>
      <c r="C720" s="27" t="str">
        <f>IFERROR(VLOOKUP(A720,'Lookup tables'!$A$2:$E$247,5,FALSE),"")</f>
        <v/>
      </c>
      <c r="D720" s="5">
        <f>IF(ISNUMBER(VLOOKUP($A720,'Lookup tables'!$A$2:$E$2474,4,FALSE)),VLOOKUP($A720,'Lookup tables'!$A$2:$E$247,4,FALSE),0)</f>
        <v>0</v>
      </c>
      <c r="E720" s="4"/>
      <c r="F720" s="7">
        <f t="shared" si="275"/>
        <v>0</v>
      </c>
      <c r="G720" s="87"/>
      <c r="H720" s="2"/>
      <c r="I720" s="21">
        <f t="shared" si="274"/>
        <v>0</v>
      </c>
      <c r="J720" s="21">
        <f t="shared" si="276"/>
        <v>0</v>
      </c>
      <c r="K720" s="21">
        <f t="shared" si="277"/>
        <v>0</v>
      </c>
      <c r="T720" s="46">
        <f t="shared" si="247"/>
        <v>0</v>
      </c>
      <c r="U720" s="31">
        <f t="shared" si="269"/>
        <v>659</v>
      </c>
      <c r="V720" s="31">
        <f>IF(T720=0,0,IF(U720=1,1,IF(COUNTIF($T$65:T719,T720)=0,1,0)))</f>
        <v>0</v>
      </c>
      <c r="W720" s="31">
        <f>IF(T720=0,0,SUM($V$65:V720))</f>
        <v>0</v>
      </c>
      <c r="X720" s="31" t="str">
        <f t="shared" si="248"/>
        <v>-</v>
      </c>
      <c r="Y720" s="43"/>
      <c r="Z720" s="29">
        <v>638</v>
      </c>
      <c r="AA720" s="31" t="str">
        <f t="shared" si="270"/>
        <v/>
      </c>
      <c r="AB720" s="31" t="str">
        <f t="shared" si="271"/>
        <v/>
      </c>
      <c r="AC720" s="31" t="str">
        <f t="shared" si="272"/>
        <v/>
      </c>
      <c r="AD720" s="30">
        <f t="shared" si="273"/>
        <v>0</v>
      </c>
    </row>
    <row r="721" spans="1:30" x14ac:dyDescent="0.25">
      <c r="A721" s="3"/>
      <c r="B721" s="5" t="str">
        <f>IFERROR(VLOOKUP($A721,'Lookup tables'!$A$2:$E$247,2,FALSE),"")</f>
        <v/>
      </c>
      <c r="C721" s="27" t="str">
        <f>IFERROR(VLOOKUP(A721,'Lookup tables'!$A$2:$E$247,5,FALSE),"")</f>
        <v/>
      </c>
      <c r="D721" s="5">
        <f>IF(ISNUMBER(VLOOKUP($A721,'Lookup tables'!$A$2:$E$2474,4,FALSE)),VLOOKUP($A721,'Lookup tables'!$A$2:$E$247,4,FALSE),0)</f>
        <v>0</v>
      </c>
      <c r="E721" s="4"/>
      <c r="F721" s="7">
        <f t="shared" si="275"/>
        <v>0</v>
      </c>
      <c r="G721" s="87"/>
      <c r="H721" s="2"/>
      <c r="I721" s="21">
        <f t="shared" si="274"/>
        <v>0</v>
      </c>
      <c r="J721" s="21">
        <f t="shared" si="276"/>
        <v>0</v>
      </c>
      <c r="K721" s="21">
        <f t="shared" si="277"/>
        <v>0</v>
      </c>
      <c r="T721" s="46">
        <f t="shared" si="247"/>
        <v>0</v>
      </c>
      <c r="U721" s="31">
        <f t="shared" si="269"/>
        <v>659</v>
      </c>
      <c r="V721" s="31">
        <f>IF(T721=0,0,IF(U721=1,1,IF(COUNTIF($T$65:T720,T721)=0,1,0)))</f>
        <v>0</v>
      </c>
      <c r="W721" s="31">
        <f>IF(T721=0,0,SUM($V$65:V721))</f>
        <v>0</v>
      </c>
      <c r="X721" s="31" t="str">
        <f t="shared" si="248"/>
        <v>-</v>
      </c>
      <c r="Y721" s="43"/>
      <c r="Z721" s="29">
        <v>639</v>
      </c>
      <c r="AA721" s="31" t="str">
        <f t="shared" si="270"/>
        <v/>
      </c>
      <c r="AB721" s="31" t="str">
        <f t="shared" si="271"/>
        <v/>
      </c>
      <c r="AC721" s="31" t="str">
        <f t="shared" si="272"/>
        <v/>
      </c>
      <c r="AD721" s="30">
        <f t="shared" si="273"/>
        <v>0</v>
      </c>
    </row>
    <row r="722" spans="1:30" x14ac:dyDescent="0.25">
      <c r="A722" s="3"/>
      <c r="B722" s="5" t="str">
        <f>IFERROR(VLOOKUP($A722,'Lookup tables'!$A$2:$E$247,2,FALSE),"")</f>
        <v/>
      </c>
      <c r="C722" s="27" t="str">
        <f>IFERROR(VLOOKUP(A722,'Lookup tables'!$A$2:$E$247,5,FALSE),"")</f>
        <v/>
      </c>
      <c r="D722" s="5">
        <f>IF(ISNUMBER(VLOOKUP($A722,'Lookup tables'!$A$2:$E$2474,4,FALSE)),VLOOKUP($A722,'Lookup tables'!$A$2:$E$247,4,FALSE),0)</f>
        <v>0</v>
      </c>
      <c r="E722" s="4"/>
      <c r="F722" s="7">
        <f t="shared" si="275"/>
        <v>0</v>
      </c>
      <c r="G722" s="87"/>
      <c r="H722" s="2"/>
      <c r="I722" s="21">
        <f t="shared" si="274"/>
        <v>0</v>
      </c>
      <c r="J722" s="21">
        <f t="shared" si="276"/>
        <v>0</v>
      </c>
      <c r="K722" s="21">
        <f t="shared" si="277"/>
        <v>0</v>
      </c>
      <c r="T722" s="46">
        <f t="shared" si="247"/>
        <v>0</v>
      </c>
      <c r="U722" s="31">
        <f t="shared" si="269"/>
        <v>659</v>
      </c>
      <c r="V722" s="31">
        <f>IF(T722=0,0,IF(U722=1,1,IF(COUNTIF($T$65:T721,T722)=0,1,0)))</f>
        <v>0</v>
      </c>
      <c r="W722" s="31">
        <f>IF(T722=0,0,SUM($V$65:V722))</f>
        <v>0</v>
      </c>
      <c r="X722" s="31" t="str">
        <f t="shared" si="248"/>
        <v>-</v>
      </c>
      <c r="Y722" s="43"/>
      <c r="Z722" s="29">
        <v>640</v>
      </c>
      <c r="AA722" s="31" t="str">
        <f t="shared" si="270"/>
        <v/>
      </c>
      <c r="AB722" s="31" t="str">
        <f t="shared" si="271"/>
        <v/>
      </c>
      <c r="AC722" s="31" t="str">
        <f t="shared" si="272"/>
        <v/>
      </c>
      <c r="AD722" s="30">
        <f t="shared" si="273"/>
        <v>0</v>
      </c>
    </row>
    <row r="723" spans="1:30" x14ac:dyDescent="0.25">
      <c r="A723" s="3"/>
      <c r="B723" s="5" t="str">
        <f>IFERROR(VLOOKUP($A723,'Lookup tables'!$A$2:$E$247,2,FALSE),"")</f>
        <v/>
      </c>
      <c r="C723" s="27" t="str">
        <f>IFERROR(VLOOKUP(A723,'Lookup tables'!$A$2:$E$247,5,FALSE),"")</f>
        <v/>
      </c>
      <c r="D723" s="5">
        <f>IF(ISNUMBER(VLOOKUP($A723,'Lookup tables'!$A$2:$E$2474,4,FALSE)),VLOOKUP($A723,'Lookup tables'!$A$2:$E$247,4,FALSE),0)</f>
        <v>0</v>
      </c>
      <c r="E723" s="4"/>
      <c r="F723" s="7">
        <f t="shared" si="275"/>
        <v>0</v>
      </c>
      <c r="G723" s="87"/>
      <c r="H723" s="2"/>
      <c r="I723" s="21">
        <f t="shared" si="274"/>
        <v>0</v>
      </c>
      <c r="J723" s="21">
        <f t="shared" si="276"/>
        <v>0</v>
      </c>
      <c r="K723" s="21">
        <f t="shared" si="277"/>
        <v>0</v>
      </c>
      <c r="T723" s="46">
        <f t="shared" si="247"/>
        <v>0</v>
      </c>
      <c r="U723" s="31">
        <f t="shared" si="269"/>
        <v>659</v>
      </c>
      <c r="V723" s="31">
        <f>IF(T723=0,0,IF(U723=1,1,IF(COUNTIF($T$65:T722,T723)=0,1,0)))</f>
        <v>0</v>
      </c>
      <c r="W723" s="31">
        <f>IF(T723=0,0,SUM($V$65:V723))</f>
        <v>0</v>
      </c>
      <c r="X723" s="31" t="str">
        <f t="shared" si="248"/>
        <v>-</v>
      </c>
      <c r="Y723" s="43"/>
      <c r="Z723" s="29">
        <v>641</v>
      </c>
      <c r="AA723" s="31" t="str">
        <f t="shared" si="270"/>
        <v/>
      </c>
      <c r="AB723" s="31" t="str">
        <f t="shared" si="271"/>
        <v/>
      </c>
      <c r="AC723" s="31" t="str">
        <f t="shared" si="272"/>
        <v/>
      </c>
      <c r="AD723" s="30">
        <f t="shared" si="273"/>
        <v>0</v>
      </c>
    </row>
    <row r="724" spans="1:30" x14ac:dyDescent="0.25">
      <c r="A724" s="3"/>
      <c r="B724" s="5" t="str">
        <f>IFERROR(VLOOKUP($A724,'Lookup tables'!$A$2:$E$247,2,FALSE),"")</f>
        <v/>
      </c>
      <c r="C724" s="27" t="str">
        <f>IFERROR(VLOOKUP(A724,'Lookup tables'!$A$2:$E$247,5,FALSE),"")</f>
        <v/>
      </c>
      <c r="D724" s="5">
        <f>IF(ISNUMBER(VLOOKUP($A724,'Lookup tables'!$A$2:$E$2474,4,FALSE)),VLOOKUP($A724,'Lookup tables'!$A$2:$E$247,4,FALSE),0)</f>
        <v>0</v>
      </c>
      <c r="E724" s="4"/>
      <c r="F724" s="7">
        <f t="shared" si="275"/>
        <v>0</v>
      </c>
      <c r="G724" s="87"/>
      <c r="H724" s="2"/>
      <c r="I724" s="21">
        <f t="shared" si="274"/>
        <v>0</v>
      </c>
      <c r="J724" s="21">
        <f t="shared" si="276"/>
        <v>0</v>
      </c>
      <c r="K724" s="21">
        <f t="shared" si="277"/>
        <v>0</v>
      </c>
      <c r="T724" s="46">
        <f t="shared" ref="T724:T759" si="278">IF(ISBLANK(M724),0,M724)</f>
        <v>0</v>
      </c>
      <c r="U724" s="31">
        <f t="shared" si="269"/>
        <v>659</v>
      </c>
      <c r="V724" s="31">
        <f>IF(T724=0,0,IF(U724=1,1,IF(COUNTIF($T$65:T723,T724)=0,1,0)))</f>
        <v>0</v>
      </c>
      <c r="W724" s="31">
        <f>IF(T724=0,0,SUM($V$65:V724))</f>
        <v>0</v>
      </c>
      <c r="X724" s="31" t="str">
        <f t="shared" ref="X724:X759" si="279">IF(ISNA(IF(V724=1,T724,"-")),"-",IF(V724=1,T724,"-"))</f>
        <v>-</v>
      </c>
      <c r="Y724" s="43"/>
      <c r="Z724" s="29">
        <v>642</v>
      </c>
      <c r="AA724" s="31" t="str">
        <f t="shared" si="270"/>
        <v/>
      </c>
      <c r="AB724" s="31" t="str">
        <f t="shared" si="271"/>
        <v/>
      </c>
      <c r="AC724" s="31" t="str">
        <f t="shared" si="272"/>
        <v/>
      </c>
      <c r="AD724" s="30">
        <f t="shared" si="273"/>
        <v>0</v>
      </c>
    </row>
    <row r="725" spans="1:30" x14ac:dyDescent="0.25">
      <c r="A725" s="3"/>
      <c r="B725" s="5" t="str">
        <f>IFERROR(VLOOKUP($A725,'Lookup tables'!$A$2:$E$247,2,FALSE),"")</f>
        <v/>
      </c>
      <c r="C725" s="27" t="str">
        <f>IFERROR(VLOOKUP(A725,'Lookup tables'!$A$2:$E$247,5,FALSE),"")</f>
        <v/>
      </c>
      <c r="D725" s="5">
        <f>IF(ISNUMBER(VLOOKUP($A725,'Lookup tables'!$A$2:$E$2474,4,FALSE)),VLOOKUP($A725,'Lookup tables'!$A$2:$E$247,4,FALSE),0)</f>
        <v>0</v>
      </c>
      <c r="E725" s="4"/>
      <c r="F725" s="7">
        <f t="shared" si="275"/>
        <v>0</v>
      </c>
      <c r="G725" s="87"/>
      <c r="H725" s="2"/>
      <c r="I725" s="21">
        <f t="shared" si="274"/>
        <v>0</v>
      </c>
      <c r="J725" s="21">
        <f t="shared" si="276"/>
        <v>0</v>
      </c>
      <c r="K725" s="21">
        <f t="shared" si="277"/>
        <v>0</v>
      </c>
      <c r="T725" s="46">
        <f t="shared" si="278"/>
        <v>0</v>
      </c>
      <c r="U725" s="31">
        <f t="shared" si="269"/>
        <v>659</v>
      </c>
      <c r="V725" s="31">
        <f>IF(T725=0,0,IF(U725=1,1,IF(COUNTIF($T$65:T724,T725)=0,1,0)))</f>
        <v>0</v>
      </c>
      <c r="W725" s="31">
        <f>IF(T725=0,0,SUM($V$65:V725))</f>
        <v>0</v>
      </c>
      <c r="X725" s="31" t="str">
        <f t="shared" si="279"/>
        <v>-</v>
      </c>
      <c r="Y725" s="43"/>
      <c r="Z725" s="29">
        <v>643</v>
      </c>
      <c r="AA725" s="31" t="str">
        <f t="shared" si="270"/>
        <v/>
      </c>
      <c r="AB725" s="31" t="str">
        <f t="shared" si="271"/>
        <v/>
      </c>
      <c r="AC725" s="31" t="str">
        <f t="shared" si="272"/>
        <v/>
      </c>
      <c r="AD725" s="30">
        <f t="shared" si="273"/>
        <v>0</v>
      </c>
    </row>
    <row r="726" spans="1:30" x14ac:dyDescent="0.25">
      <c r="A726" s="3"/>
      <c r="B726" s="5" t="str">
        <f>IFERROR(VLOOKUP($A726,'Lookup tables'!$A$2:$E$247,2,FALSE),"")</f>
        <v/>
      </c>
      <c r="C726" s="27" t="str">
        <f>IFERROR(VLOOKUP(A726,'Lookup tables'!$A$2:$E$247,5,FALSE),"")</f>
        <v/>
      </c>
      <c r="D726" s="5">
        <f>IF(ISNUMBER(VLOOKUP($A726,'Lookup tables'!$A$2:$E$2474,4,FALSE)),VLOOKUP($A726,'Lookup tables'!$A$2:$E$247,4,FALSE),0)</f>
        <v>0</v>
      </c>
      <c r="E726" s="4"/>
      <c r="F726" s="7">
        <f t="shared" si="275"/>
        <v>0</v>
      </c>
      <c r="G726" s="87"/>
      <c r="H726" s="2"/>
      <c r="I726" s="21">
        <f t="shared" si="274"/>
        <v>0</v>
      </c>
      <c r="J726" s="21">
        <f t="shared" si="276"/>
        <v>0</v>
      </c>
      <c r="K726" s="21">
        <f t="shared" si="277"/>
        <v>0</v>
      </c>
      <c r="T726" s="46">
        <f t="shared" si="278"/>
        <v>0</v>
      </c>
      <c r="U726" s="31">
        <f t="shared" si="269"/>
        <v>659</v>
      </c>
      <c r="V726" s="31">
        <f>IF(T726=0,0,IF(U726=1,1,IF(COUNTIF($T$65:T725,T726)=0,1,0)))</f>
        <v>0</v>
      </c>
      <c r="W726" s="31">
        <f>IF(T726=0,0,SUM($V$65:V726))</f>
        <v>0</v>
      </c>
      <c r="X726" s="31" t="str">
        <f t="shared" si="279"/>
        <v>-</v>
      </c>
      <c r="Y726" s="43"/>
      <c r="Z726" s="29">
        <v>644</v>
      </c>
      <c r="AA726" s="31" t="str">
        <f t="shared" si="270"/>
        <v/>
      </c>
      <c r="AB726" s="31" t="str">
        <f t="shared" si="271"/>
        <v/>
      </c>
      <c r="AC726" s="31" t="str">
        <f t="shared" si="272"/>
        <v/>
      </c>
      <c r="AD726" s="30">
        <f t="shared" si="273"/>
        <v>0</v>
      </c>
    </row>
    <row r="727" spans="1:30" x14ac:dyDescent="0.25">
      <c r="A727" s="3"/>
      <c r="B727" s="5" t="str">
        <f>IFERROR(VLOOKUP($A727,'Lookup tables'!$A$2:$E$247,2,FALSE),"")</f>
        <v/>
      </c>
      <c r="C727" s="27" t="str">
        <f>IFERROR(VLOOKUP(A727,'Lookup tables'!$A$2:$E$247,5,FALSE),"")</f>
        <v/>
      </c>
      <c r="D727" s="5">
        <f>IF(ISNUMBER(VLOOKUP($A727,'Lookup tables'!$A$2:$E$2474,4,FALSE)),VLOOKUP($A727,'Lookup tables'!$A$2:$E$247,4,FALSE),0)</f>
        <v>0</v>
      </c>
      <c r="E727" s="4"/>
      <c r="F727" s="7">
        <f t="shared" si="275"/>
        <v>0</v>
      </c>
      <c r="G727" s="87"/>
      <c r="H727" s="2"/>
      <c r="I727" s="21">
        <f t="shared" si="274"/>
        <v>0</v>
      </c>
      <c r="J727" s="21">
        <f t="shared" si="276"/>
        <v>0</v>
      </c>
      <c r="K727" s="21">
        <f t="shared" si="277"/>
        <v>0</v>
      </c>
      <c r="T727" s="46">
        <f t="shared" si="278"/>
        <v>0</v>
      </c>
      <c r="U727" s="31">
        <f t="shared" si="269"/>
        <v>659</v>
      </c>
      <c r="V727" s="31">
        <f>IF(T727=0,0,IF(U727=1,1,IF(COUNTIF($T$65:T726,T727)=0,1,0)))</f>
        <v>0</v>
      </c>
      <c r="W727" s="31">
        <f>IF(T727=0,0,SUM($V$65:V727))</f>
        <v>0</v>
      </c>
      <c r="X727" s="31" t="str">
        <f t="shared" si="279"/>
        <v>-</v>
      </c>
      <c r="Y727" s="43"/>
      <c r="Z727" s="29">
        <v>645</v>
      </c>
      <c r="AA727" s="31" t="str">
        <f t="shared" si="270"/>
        <v/>
      </c>
      <c r="AB727" s="31" t="str">
        <f t="shared" si="271"/>
        <v/>
      </c>
      <c r="AC727" s="31" t="str">
        <f t="shared" si="272"/>
        <v/>
      </c>
      <c r="AD727" s="30">
        <f t="shared" si="273"/>
        <v>0</v>
      </c>
    </row>
    <row r="728" spans="1:30" x14ac:dyDescent="0.25">
      <c r="A728" s="3"/>
      <c r="B728" s="5" t="str">
        <f>IFERROR(VLOOKUP($A728,'Lookup tables'!$A$2:$E$247,2,FALSE),"")</f>
        <v/>
      </c>
      <c r="C728" s="27" t="str">
        <f>IFERROR(VLOOKUP(A728,'Lookup tables'!$A$2:$E$247,5,FALSE),"")</f>
        <v/>
      </c>
      <c r="D728" s="5">
        <f>IF(ISNUMBER(VLOOKUP($A728,'Lookup tables'!$A$2:$E$2474,4,FALSE)),VLOOKUP($A728,'Lookup tables'!$A$2:$E$247,4,FALSE),0)</f>
        <v>0</v>
      </c>
      <c r="E728" s="4"/>
      <c r="F728" s="7">
        <f t="shared" si="275"/>
        <v>0</v>
      </c>
      <c r="G728" s="87"/>
      <c r="H728" s="2"/>
      <c r="I728" s="21">
        <f t="shared" si="274"/>
        <v>0</v>
      </c>
      <c r="J728" s="21">
        <f t="shared" si="276"/>
        <v>0</v>
      </c>
      <c r="K728" s="21">
        <f t="shared" si="277"/>
        <v>0</v>
      </c>
      <c r="T728" s="46">
        <f t="shared" si="278"/>
        <v>0</v>
      </c>
      <c r="U728" s="31">
        <f t="shared" si="269"/>
        <v>659</v>
      </c>
      <c r="V728" s="31">
        <f>IF(T728=0,0,IF(U728=1,1,IF(COUNTIF($T$65:T727,T728)=0,1,0)))</f>
        <v>0</v>
      </c>
      <c r="W728" s="31">
        <f>IF(T728=0,0,SUM($V$65:V728))</f>
        <v>0</v>
      </c>
      <c r="X728" s="31" t="str">
        <f t="shared" si="279"/>
        <v>-</v>
      </c>
      <c r="Y728" s="43"/>
      <c r="Z728" s="29">
        <v>646</v>
      </c>
      <c r="AA728" s="31" t="str">
        <f t="shared" si="270"/>
        <v/>
      </c>
      <c r="AB728" s="31" t="str">
        <f t="shared" si="271"/>
        <v/>
      </c>
      <c r="AC728" s="31" t="str">
        <f t="shared" si="272"/>
        <v/>
      </c>
      <c r="AD728" s="30">
        <f t="shared" si="273"/>
        <v>0</v>
      </c>
    </row>
    <row r="729" spans="1:30" x14ac:dyDescent="0.25">
      <c r="A729" s="3"/>
      <c r="B729" s="5" t="str">
        <f>IFERROR(VLOOKUP($A729,'Lookup tables'!$A$2:$E$247,2,FALSE),"")</f>
        <v/>
      </c>
      <c r="C729" s="27" t="str">
        <f>IFERROR(VLOOKUP(A729,'Lookup tables'!$A$2:$E$247,5,FALSE),"")</f>
        <v/>
      </c>
      <c r="D729" s="5">
        <f>IF(ISNUMBER(VLOOKUP($A729,'Lookup tables'!$A$2:$E$2474,4,FALSE)),VLOOKUP($A729,'Lookup tables'!$A$2:$E$247,4,FALSE),0)</f>
        <v>0</v>
      </c>
      <c r="E729" s="4"/>
      <c r="F729" s="7">
        <f t="shared" si="275"/>
        <v>0</v>
      </c>
      <c r="G729" s="87"/>
      <c r="H729" s="2"/>
      <c r="I729" s="21">
        <f t="shared" si="274"/>
        <v>0</v>
      </c>
      <c r="J729" s="21">
        <f t="shared" si="276"/>
        <v>0</v>
      </c>
      <c r="K729" s="21">
        <f t="shared" si="277"/>
        <v>0</v>
      </c>
      <c r="T729" s="46">
        <f t="shared" si="278"/>
        <v>0</v>
      </c>
      <c r="U729" s="31">
        <f t="shared" si="269"/>
        <v>659</v>
      </c>
      <c r="V729" s="31">
        <f>IF(T729=0,0,IF(U729=1,1,IF(COUNTIF($T$65:T728,T729)=0,1,0)))</f>
        <v>0</v>
      </c>
      <c r="W729" s="31">
        <f>IF(T729=0,0,SUM($V$65:V729))</f>
        <v>0</v>
      </c>
      <c r="X729" s="31" t="str">
        <f t="shared" si="279"/>
        <v>-</v>
      </c>
      <c r="Y729" s="43"/>
      <c r="Z729" s="29">
        <v>647</v>
      </c>
      <c r="AA729" s="31" t="str">
        <f t="shared" si="270"/>
        <v/>
      </c>
      <c r="AB729" s="31" t="str">
        <f t="shared" si="271"/>
        <v/>
      </c>
      <c r="AC729" s="31" t="str">
        <f t="shared" si="272"/>
        <v/>
      </c>
      <c r="AD729" s="30">
        <f t="shared" si="273"/>
        <v>0</v>
      </c>
    </row>
    <row r="730" spans="1:30" x14ac:dyDescent="0.25">
      <c r="A730" s="3"/>
      <c r="B730" s="5" t="str">
        <f>IFERROR(VLOOKUP($A730,'Lookup tables'!$A$2:$E$247,2,FALSE),"")</f>
        <v/>
      </c>
      <c r="C730" s="27" t="str">
        <f>IFERROR(VLOOKUP(A730,'Lookup tables'!$A$2:$E$247,5,FALSE),"")</f>
        <v/>
      </c>
      <c r="D730" s="5">
        <f>IF(ISNUMBER(VLOOKUP($A730,'Lookup tables'!$A$2:$E$2474,4,FALSE)),VLOOKUP($A730,'Lookup tables'!$A$2:$E$247,4,FALSE),0)</f>
        <v>0</v>
      </c>
      <c r="E730" s="4"/>
      <c r="F730" s="7">
        <f t="shared" si="275"/>
        <v>0</v>
      </c>
      <c r="G730" s="87"/>
      <c r="H730" s="2"/>
      <c r="I730" s="21">
        <f t="shared" si="274"/>
        <v>0</v>
      </c>
      <c r="J730" s="21">
        <f t="shared" si="276"/>
        <v>0</v>
      </c>
      <c r="K730" s="21">
        <f t="shared" si="277"/>
        <v>0</v>
      </c>
      <c r="T730" s="46">
        <f t="shared" si="278"/>
        <v>0</v>
      </c>
      <c r="U730" s="31">
        <f t="shared" si="269"/>
        <v>659</v>
      </c>
      <c r="V730" s="31">
        <f>IF(T730=0,0,IF(U730=1,1,IF(COUNTIF($T$65:T729,T730)=0,1,0)))</f>
        <v>0</v>
      </c>
      <c r="W730" s="31">
        <f>IF(T730=0,0,SUM($V$65:V730))</f>
        <v>0</v>
      </c>
      <c r="X730" s="31" t="str">
        <f t="shared" si="279"/>
        <v>-</v>
      </c>
      <c r="Y730" s="43"/>
      <c r="Z730" s="29">
        <v>648</v>
      </c>
      <c r="AA730" s="31" t="str">
        <f t="shared" si="270"/>
        <v/>
      </c>
      <c r="AB730" s="31" t="str">
        <f t="shared" si="271"/>
        <v/>
      </c>
      <c r="AC730" s="31" t="str">
        <f t="shared" si="272"/>
        <v/>
      </c>
      <c r="AD730" s="30">
        <f t="shared" si="273"/>
        <v>0</v>
      </c>
    </row>
    <row r="731" spans="1:30" x14ac:dyDescent="0.25">
      <c r="A731" s="3"/>
      <c r="B731" s="5" t="str">
        <f>IFERROR(VLOOKUP($A731,'Lookup tables'!$A$2:$E$247,2,FALSE),"")</f>
        <v/>
      </c>
      <c r="C731" s="27" t="str">
        <f>IFERROR(VLOOKUP(A731,'Lookup tables'!$A$2:$E$247,5,FALSE),"")</f>
        <v/>
      </c>
      <c r="D731" s="5">
        <f>IF(ISNUMBER(VLOOKUP($A731,'Lookup tables'!$A$2:$E$2474,4,FALSE)),VLOOKUP($A731,'Lookup tables'!$A$2:$E$247,4,FALSE),0)</f>
        <v>0</v>
      </c>
      <c r="E731" s="4"/>
      <c r="F731" s="7">
        <f t="shared" si="275"/>
        <v>0</v>
      </c>
      <c r="G731" s="87"/>
      <c r="H731" s="2"/>
      <c r="I731" s="21">
        <f t="shared" si="274"/>
        <v>0</v>
      </c>
      <c r="J731" s="21">
        <f t="shared" si="276"/>
        <v>0</v>
      </c>
      <c r="K731" s="21">
        <f t="shared" si="277"/>
        <v>0</v>
      </c>
      <c r="T731" s="46">
        <f t="shared" si="278"/>
        <v>0</v>
      </c>
      <c r="U731" s="31">
        <f t="shared" si="269"/>
        <v>659</v>
      </c>
      <c r="V731" s="31">
        <f>IF(T731=0,0,IF(U731=1,1,IF(COUNTIF($T$65:T730,T731)=0,1,0)))</f>
        <v>0</v>
      </c>
      <c r="W731" s="31">
        <f>IF(T731=0,0,SUM($V$65:V731))</f>
        <v>0</v>
      </c>
      <c r="X731" s="31" t="str">
        <f t="shared" si="279"/>
        <v>-</v>
      </c>
      <c r="Y731" s="43"/>
      <c r="Z731" s="29">
        <v>649</v>
      </c>
      <c r="AA731" s="31" t="str">
        <f t="shared" si="270"/>
        <v/>
      </c>
      <c r="AB731" s="31" t="str">
        <f t="shared" si="271"/>
        <v/>
      </c>
      <c r="AC731" s="31" t="str">
        <f t="shared" si="272"/>
        <v/>
      </c>
      <c r="AD731" s="30">
        <f t="shared" si="273"/>
        <v>0</v>
      </c>
    </row>
    <row r="732" spans="1:30" x14ac:dyDescent="0.25">
      <c r="A732" s="3"/>
      <c r="B732" s="5" t="str">
        <f>IFERROR(VLOOKUP($A732,'Lookup tables'!$A$2:$E$247,2,FALSE),"")</f>
        <v/>
      </c>
      <c r="C732" s="27" t="str">
        <f>IFERROR(VLOOKUP(A732,'Lookup tables'!$A$2:$E$247,5,FALSE),"")</f>
        <v/>
      </c>
      <c r="D732" s="5">
        <f>IF(ISNUMBER(VLOOKUP($A732,'Lookup tables'!$A$2:$E$2474,4,FALSE)),VLOOKUP($A732,'Lookup tables'!$A$2:$E$247,4,FALSE),0)</f>
        <v>0</v>
      </c>
      <c r="E732" s="4"/>
      <c r="F732" s="7">
        <f t="shared" si="275"/>
        <v>0</v>
      </c>
      <c r="G732" s="87"/>
      <c r="H732" s="2"/>
      <c r="I732" s="21">
        <f t="shared" si="274"/>
        <v>0</v>
      </c>
      <c r="J732" s="21">
        <f t="shared" si="276"/>
        <v>0</v>
      </c>
      <c r="K732" s="21">
        <f t="shared" si="277"/>
        <v>0</v>
      </c>
      <c r="T732" s="46">
        <f t="shared" si="278"/>
        <v>0</v>
      </c>
      <c r="U732" s="31">
        <f t="shared" si="269"/>
        <v>659</v>
      </c>
      <c r="V732" s="31">
        <f>IF(T732=0,0,IF(U732=1,1,IF(COUNTIF($T$65:T731,T732)=0,1,0)))</f>
        <v>0</v>
      </c>
      <c r="W732" s="31">
        <f>IF(T732=0,0,SUM($V$65:V732))</f>
        <v>0</v>
      </c>
      <c r="X732" s="31" t="str">
        <f t="shared" si="279"/>
        <v>-</v>
      </c>
      <c r="Y732" s="43"/>
      <c r="Z732" s="29">
        <v>650</v>
      </c>
      <c r="AA732" s="31" t="str">
        <f t="shared" si="270"/>
        <v/>
      </c>
      <c r="AB732" s="31" t="str">
        <f t="shared" si="271"/>
        <v/>
      </c>
      <c r="AC732" s="31" t="str">
        <f t="shared" si="272"/>
        <v/>
      </c>
      <c r="AD732" s="30">
        <f t="shared" si="273"/>
        <v>0</v>
      </c>
    </row>
    <row r="733" spans="1:30" x14ac:dyDescent="0.25">
      <c r="A733" s="3"/>
      <c r="B733" s="5" t="str">
        <f>IFERROR(VLOOKUP($A733,'Lookup tables'!$A$2:$E$247,2,FALSE),"")</f>
        <v/>
      </c>
      <c r="C733" s="27" t="str">
        <f>IFERROR(VLOOKUP(A733,'Lookup tables'!$A$2:$E$247,5,FALSE),"")</f>
        <v/>
      </c>
      <c r="D733" s="5">
        <f>IF(ISNUMBER(VLOOKUP($A733,'Lookup tables'!$A$2:$E$2474,4,FALSE)),VLOOKUP($A733,'Lookup tables'!$A$2:$E$247,4,FALSE),0)</f>
        <v>0</v>
      </c>
      <c r="E733" s="4"/>
      <c r="F733" s="7">
        <f t="shared" si="275"/>
        <v>0</v>
      </c>
      <c r="G733" s="87"/>
      <c r="H733" s="2"/>
      <c r="I733" s="21">
        <f t="shared" si="274"/>
        <v>0</v>
      </c>
      <c r="J733" s="21">
        <f t="shared" si="276"/>
        <v>0</v>
      </c>
      <c r="K733" s="21">
        <f t="shared" si="277"/>
        <v>0</v>
      </c>
      <c r="T733" s="46">
        <f t="shared" si="278"/>
        <v>0</v>
      </c>
      <c r="U733" s="31">
        <f t="shared" si="269"/>
        <v>659</v>
      </c>
      <c r="V733" s="31">
        <f>IF(T733=0,0,IF(U733=1,1,IF(COUNTIF($T$65:T732,T733)=0,1,0)))</f>
        <v>0</v>
      </c>
      <c r="W733" s="31">
        <f>IF(T733=0,0,SUM($V$65:V733))</f>
        <v>0</v>
      </c>
      <c r="X733" s="31" t="str">
        <f t="shared" si="279"/>
        <v>-</v>
      </c>
      <c r="Y733" s="43"/>
      <c r="Z733" s="29">
        <v>651</v>
      </c>
      <c r="AA733" s="31" t="str">
        <f t="shared" si="270"/>
        <v/>
      </c>
      <c r="AB733" s="31" t="str">
        <f t="shared" si="271"/>
        <v/>
      </c>
      <c r="AC733" s="31" t="str">
        <f t="shared" si="272"/>
        <v/>
      </c>
      <c r="AD733" s="30">
        <f t="shared" si="273"/>
        <v>0</v>
      </c>
    </row>
    <row r="734" spans="1:30" x14ac:dyDescent="0.25">
      <c r="A734" s="3"/>
      <c r="B734" s="5" t="str">
        <f>IFERROR(VLOOKUP($A734,'Lookup tables'!$A$2:$E$247,2,FALSE),"")</f>
        <v/>
      </c>
      <c r="C734" s="27" t="str">
        <f>IFERROR(VLOOKUP(A734,'Lookup tables'!$A$2:$E$247,5,FALSE),"")</f>
        <v/>
      </c>
      <c r="D734" s="5">
        <f>IF(ISNUMBER(VLOOKUP($A734,'Lookup tables'!$A$2:$E$2474,4,FALSE)),VLOOKUP($A734,'Lookup tables'!$A$2:$E$247,4,FALSE),0)</f>
        <v>0</v>
      </c>
      <c r="E734" s="4"/>
      <c r="F734" s="7">
        <f t="shared" si="275"/>
        <v>0</v>
      </c>
      <c r="G734" s="87"/>
      <c r="H734" s="2"/>
      <c r="I734" s="21">
        <f t="shared" si="274"/>
        <v>0</v>
      </c>
      <c r="J734" s="21">
        <f t="shared" si="276"/>
        <v>0</v>
      </c>
      <c r="K734" s="21">
        <f t="shared" si="277"/>
        <v>0</v>
      </c>
      <c r="T734" s="46">
        <f t="shared" si="278"/>
        <v>0</v>
      </c>
      <c r="U734" s="31">
        <f t="shared" si="269"/>
        <v>659</v>
      </c>
      <c r="V734" s="31">
        <f>IF(T734=0,0,IF(U734=1,1,IF(COUNTIF($T$65:T733,T734)=0,1,0)))</f>
        <v>0</v>
      </c>
      <c r="W734" s="31">
        <f>IF(T734=0,0,SUM($V$65:V734))</f>
        <v>0</v>
      </c>
      <c r="X734" s="31" t="str">
        <f t="shared" si="279"/>
        <v>-</v>
      </c>
      <c r="Y734" s="43"/>
      <c r="Z734" s="29">
        <v>652</v>
      </c>
      <c r="AA734" s="31" t="str">
        <f t="shared" si="270"/>
        <v/>
      </c>
      <c r="AB734" s="31" t="str">
        <f t="shared" si="271"/>
        <v/>
      </c>
      <c r="AC734" s="31" t="str">
        <f t="shared" si="272"/>
        <v/>
      </c>
      <c r="AD734" s="30">
        <f t="shared" si="273"/>
        <v>0</v>
      </c>
    </row>
    <row r="735" spans="1:30" x14ac:dyDescent="0.25">
      <c r="A735" s="3"/>
      <c r="B735" s="5" t="str">
        <f>IFERROR(VLOOKUP($A735,'Lookup tables'!$A$2:$E$247,2,FALSE),"")</f>
        <v/>
      </c>
      <c r="C735" s="27" t="str">
        <f>IFERROR(VLOOKUP(A735,#REF!,5,FALSE),"")</f>
        <v/>
      </c>
      <c r="D735" s="5">
        <f>IF(ISNUMBER(VLOOKUP($A735,'Lookup tables'!$A$2:$E$2474,4,FALSE)),VLOOKUP($A735,'Lookup tables'!$A$2:$E$247,4,FALSE),0)</f>
        <v>0</v>
      </c>
      <c r="E735" s="4"/>
      <c r="F735" s="7">
        <f t="shared" si="275"/>
        <v>0</v>
      </c>
      <c r="G735" s="87"/>
      <c r="H735" s="2"/>
      <c r="I735" s="21">
        <f t="shared" si="274"/>
        <v>0</v>
      </c>
      <c r="J735" s="21">
        <f t="shared" si="276"/>
        <v>0</v>
      </c>
      <c r="K735" s="21">
        <f t="shared" si="277"/>
        <v>0</v>
      </c>
      <c r="T735" s="46">
        <f t="shared" si="278"/>
        <v>0</v>
      </c>
      <c r="U735" s="31">
        <f t="shared" si="269"/>
        <v>659</v>
      </c>
      <c r="V735" s="31">
        <f>IF(T735=0,0,IF(U735=1,1,IF(COUNTIF($T$65:T734,T735)=0,1,0)))</f>
        <v>0</v>
      </c>
      <c r="W735" s="31">
        <f>IF(T735=0,0,SUM($V$65:V735))</f>
        <v>0</v>
      </c>
      <c r="X735" s="31" t="str">
        <f t="shared" si="279"/>
        <v>-</v>
      </c>
      <c r="Y735" s="43"/>
      <c r="Z735" s="29">
        <v>653</v>
      </c>
      <c r="AA735" s="31" t="str">
        <f t="shared" si="270"/>
        <v/>
      </c>
      <c r="AB735" s="31" t="str">
        <f t="shared" si="271"/>
        <v/>
      </c>
      <c r="AC735" s="31" t="str">
        <f t="shared" si="272"/>
        <v/>
      </c>
      <c r="AD735" s="30">
        <f t="shared" si="273"/>
        <v>0</v>
      </c>
    </row>
    <row r="736" spans="1:30" x14ac:dyDescent="0.25">
      <c r="A736" s="19"/>
      <c r="B736" s="2"/>
      <c r="C736" s="2"/>
      <c r="D736" s="2"/>
      <c r="E736" s="2"/>
      <c r="F736" s="2"/>
      <c r="G736" s="87"/>
      <c r="H736" s="2"/>
      <c r="I736" s="2"/>
      <c r="J736" s="2"/>
      <c r="K736" s="2"/>
      <c r="T736" s="46">
        <f t="shared" si="278"/>
        <v>0</v>
      </c>
      <c r="U736" s="31">
        <f t="shared" si="269"/>
        <v>659</v>
      </c>
      <c r="V736" s="31">
        <f>IF(T736=0,0,IF(U736=1,1,IF(COUNTIF($T$65:T735,T736)=0,1,0)))</f>
        <v>0</v>
      </c>
      <c r="W736" s="31">
        <f>IF(T736=0,0,SUM($V$65:V736))</f>
        <v>0</v>
      </c>
      <c r="X736" s="31" t="str">
        <f t="shared" si="279"/>
        <v>-</v>
      </c>
      <c r="Y736" s="43"/>
      <c r="Z736" s="29">
        <v>654</v>
      </c>
      <c r="AA736" s="31" t="str">
        <f t="shared" si="270"/>
        <v/>
      </c>
      <c r="AB736" s="31" t="str">
        <f t="shared" si="271"/>
        <v/>
      </c>
      <c r="AC736" s="31" t="str">
        <f t="shared" si="272"/>
        <v/>
      </c>
      <c r="AD736" s="30">
        <f t="shared" si="273"/>
        <v>0</v>
      </c>
    </row>
    <row r="737" spans="1:44" ht="20.25" x14ac:dyDescent="0.35">
      <c r="A737" s="24" t="s">
        <v>41</v>
      </c>
      <c r="B737" s="2"/>
      <c r="C737" s="2"/>
      <c r="D737" s="2"/>
      <c r="E737" s="2"/>
      <c r="F737" s="2"/>
      <c r="G737" s="87"/>
      <c r="H737" s="2"/>
      <c r="I737" s="2"/>
      <c r="J737" s="2"/>
      <c r="K737" s="2"/>
      <c r="T737" s="46">
        <f t="shared" si="278"/>
        <v>0</v>
      </c>
      <c r="U737" s="31">
        <f t="shared" si="269"/>
        <v>659</v>
      </c>
      <c r="V737" s="31">
        <f>IF(T737=0,0,IF(U737=1,1,IF(COUNTIF($T$65:T736,T737)=0,1,0)))</f>
        <v>0</v>
      </c>
      <c r="W737" s="31">
        <f>IF(T737=0,0,SUM($V$65:V737))</f>
        <v>0</v>
      </c>
      <c r="X737" s="31" t="str">
        <f t="shared" si="279"/>
        <v>-</v>
      </c>
      <c r="Y737" s="43"/>
      <c r="Z737" s="29">
        <v>655</v>
      </c>
      <c r="AA737" s="31" t="str">
        <f t="shared" si="270"/>
        <v/>
      </c>
      <c r="AB737" s="31" t="str">
        <f t="shared" si="271"/>
        <v/>
      </c>
      <c r="AC737" s="31" t="str">
        <f t="shared" si="272"/>
        <v/>
      </c>
      <c r="AD737" s="30">
        <f t="shared" si="273"/>
        <v>0</v>
      </c>
    </row>
    <row r="738" spans="1:44" ht="63" customHeight="1" x14ac:dyDescent="0.25">
      <c r="A738" s="136" t="s">
        <v>42</v>
      </c>
      <c r="B738" s="141"/>
      <c r="C738" s="141"/>
      <c r="D738" s="141"/>
      <c r="E738" s="141"/>
      <c r="F738" s="137"/>
      <c r="G738" s="87"/>
      <c r="H738" s="2"/>
      <c r="I738" s="2"/>
      <c r="J738" s="2"/>
      <c r="K738" s="2"/>
      <c r="T738" s="46">
        <f t="shared" si="278"/>
        <v>0</v>
      </c>
      <c r="U738" s="31">
        <f t="shared" si="269"/>
        <v>659</v>
      </c>
      <c r="V738" s="31">
        <f>IF(T738=0,0,IF(U738=1,1,IF(COUNTIF($T$65:T737,T738)=0,1,0)))</f>
        <v>0</v>
      </c>
      <c r="W738" s="31">
        <f>IF(T738=0,0,SUM($V$65:V738))</f>
        <v>0</v>
      </c>
      <c r="X738" s="31" t="str">
        <f t="shared" si="279"/>
        <v>-</v>
      </c>
      <c r="Y738" s="43"/>
      <c r="Z738" s="29">
        <v>656</v>
      </c>
      <c r="AA738" s="31" t="str">
        <f t="shared" si="270"/>
        <v/>
      </c>
      <c r="AB738" s="31" t="str">
        <f t="shared" si="271"/>
        <v/>
      </c>
      <c r="AC738" s="31" t="str">
        <f t="shared" si="272"/>
        <v/>
      </c>
      <c r="AD738" s="30">
        <f t="shared" si="273"/>
        <v>0</v>
      </c>
    </row>
    <row r="739" spans="1:44" ht="48" x14ac:dyDescent="0.25">
      <c r="A739" s="17" t="s">
        <v>34</v>
      </c>
      <c r="B739" s="6" t="s">
        <v>35</v>
      </c>
      <c r="C739" s="6" t="s">
        <v>18</v>
      </c>
      <c r="D739" s="6" t="s">
        <v>36</v>
      </c>
      <c r="E739" s="10" t="s">
        <v>37</v>
      </c>
      <c r="F739" s="10" t="s">
        <v>38</v>
      </c>
      <c r="G739" s="87"/>
      <c r="H739" s="2"/>
      <c r="I739" s="2"/>
      <c r="J739" s="2"/>
      <c r="K739" s="2"/>
      <c r="M739" s="35"/>
      <c r="N739" s="35"/>
      <c r="O739" s="35"/>
      <c r="P739" s="35"/>
      <c r="Q739" s="35"/>
      <c r="R739" s="35"/>
      <c r="T739" s="46">
        <f t="shared" si="278"/>
        <v>0</v>
      </c>
      <c r="U739" s="31">
        <f t="shared" si="269"/>
        <v>659</v>
      </c>
      <c r="V739" s="31">
        <f>IF(T739=0,0,IF(U739=1,1,IF(COUNTIF($T$65:T738,T739)=0,1,0)))</f>
        <v>0</v>
      </c>
      <c r="W739" s="31">
        <f>IF(T739=0,0,SUM($V$65:V739))</f>
        <v>0</v>
      </c>
      <c r="X739" s="31" t="str">
        <f t="shared" si="279"/>
        <v>-</v>
      </c>
      <c r="Y739" s="43"/>
      <c r="Z739" s="29">
        <v>657</v>
      </c>
      <c r="AA739" s="31" t="str">
        <f t="shared" si="270"/>
        <v/>
      </c>
      <c r="AB739" s="31" t="str">
        <f t="shared" si="271"/>
        <v/>
      </c>
      <c r="AC739" s="31" t="str">
        <f t="shared" si="272"/>
        <v/>
      </c>
      <c r="AD739" s="30">
        <f t="shared" si="273"/>
        <v>0</v>
      </c>
    </row>
    <row r="740" spans="1:44" x14ac:dyDescent="0.25">
      <c r="A740" s="3"/>
      <c r="B740" s="4"/>
      <c r="C740" s="77"/>
      <c r="D740" s="6">
        <f>IF(ISNUMBER(VLOOKUP(AR740,'Lookup tables'!$I$2:$J$15,2,FALSE)),VLOOKUP(AR740,'Lookup tables'!$I$2:$J$15,2,FALSE),0)</f>
        <v>0</v>
      </c>
      <c r="E740" s="4"/>
      <c r="F740" s="7">
        <f>D740*E740</f>
        <v>0</v>
      </c>
      <c r="G740" s="87" t="str">
        <f t="shared" ref="G740:G759" si="280">IF(S740=FALSE,$R$61,"")</f>
        <v/>
      </c>
      <c r="H740" s="2"/>
      <c r="I740" s="2"/>
      <c r="J740" s="2"/>
      <c r="K740" s="2"/>
      <c r="M740" s="36">
        <f t="shared" ref="M740:R740" si="281">A740</f>
        <v>0</v>
      </c>
      <c r="N740" s="36">
        <f t="shared" si="281"/>
        <v>0</v>
      </c>
      <c r="O740" s="36">
        <f t="shared" si="281"/>
        <v>0</v>
      </c>
      <c r="P740" s="36">
        <f t="shared" si="281"/>
        <v>0</v>
      </c>
      <c r="Q740" s="36">
        <f t="shared" si="281"/>
        <v>0</v>
      </c>
      <c r="R740" s="45">
        <f t="shared" si="281"/>
        <v>0</v>
      </c>
      <c r="S740" s="83" t="str">
        <f t="shared" ref="S740:S759" si="282">IF(ISBLANK(C740),"BLANK",SUMPRODUCT(--($M$65:$M$759=M740),--($N$65:$N$759=B740),--($O$65:$O$759=O740))=COUNTIF($M$65:$M$759,M740))</f>
        <v>BLANK</v>
      </c>
      <c r="T740" s="46">
        <f t="shared" si="278"/>
        <v>0</v>
      </c>
      <c r="U740" s="31">
        <f t="shared" si="269"/>
        <v>659</v>
      </c>
      <c r="V740" s="31">
        <f>IF(T740=0,0,IF(U740=1,1,IF(COUNTIF($T$65:T739,T740)=0,1,0)))</f>
        <v>0</v>
      </c>
      <c r="W740" s="31">
        <f>IF(T740=0,0,SUM($V$65:V740))</f>
        <v>0</v>
      </c>
      <c r="X740" s="31" t="str">
        <f t="shared" si="279"/>
        <v>-</v>
      </c>
      <c r="Y740" s="43"/>
      <c r="Z740" s="29">
        <v>658</v>
      </c>
      <c r="AA740" s="31" t="str">
        <f t="shared" si="270"/>
        <v/>
      </c>
      <c r="AB740" s="31" t="str">
        <f t="shared" si="271"/>
        <v/>
      </c>
      <c r="AC740" s="31" t="str">
        <f t="shared" si="272"/>
        <v/>
      </c>
      <c r="AD740" s="30">
        <f t="shared" si="273"/>
        <v>0</v>
      </c>
      <c r="AR740" s="1">
        <f>IF($C740='Lookup tables'!$G$13,'Lookup tables'!$I$13,IF($C740='Lookup tables'!$G$14,'Lookup tables'!$I$14,$C740))</f>
        <v>0</v>
      </c>
    </row>
    <row r="741" spans="1:44" x14ac:dyDescent="0.25">
      <c r="A741" s="3"/>
      <c r="B741" s="4"/>
      <c r="C741" s="77"/>
      <c r="D741" s="6">
        <f>IF(ISNUMBER(VLOOKUP(AR741,'Lookup tables'!$I$2:$J$15,2,FALSE)),VLOOKUP(AR741,'Lookup tables'!$I$2:$J$15,2,FALSE),0)</f>
        <v>0</v>
      </c>
      <c r="E741" s="4"/>
      <c r="F741" s="7">
        <f t="shared" ref="F741:F759" si="283">D741*E741</f>
        <v>0</v>
      </c>
      <c r="G741" s="87" t="str">
        <f t="shared" si="280"/>
        <v/>
      </c>
      <c r="H741" s="2"/>
      <c r="I741" s="2"/>
      <c r="J741" s="2"/>
      <c r="K741" s="2"/>
      <c r="M741" s="36">
        <f t="shared" ref="M741:M759" si="284">A741</f>
        <v>0</v>
      </c>
      <c r="N741" s="36">
        <f t="shared" ref="N741:N759" si="285">B741</f>
        <v>0</v>
      </c>
      <c r="O741" s="36">
        <f t="shared" ref="O741:O759" si="286">C741</f>
        <v>0</v>
      </c>
      <c r="P741" s="36">
        <f t="shared" ref="P741:P759" si="287">D741</f>
        <v>0</v>
      </c>
      <c r="Q741" s="36">
        <f t="shared" ref="Q741:Q759" si="288">E741</f>
        <v>0</v>
      </c>
      <c r="R741" s="45">
        <f t="shared" ref="R741:R759" si="289">F741</f>
        <v>0</v>
      </c>
      <c r="S741" s="83" t="str">
        <f t="shared" si="282"/>
        <v>BLANK</v>
      </c>
      <c r="T741" s="46">
        <f t="shared" si="278"/>
        <v>0</v>
      </c>
      <c r="U741" s="31">
        <f t="shared" ref="U741:U759" si="290">COUNTIF($T$65:$T$759,T741)</f>
        <v>659</v>
      </c>
      <c r="V741" s="31">
        <f>IF(T741=0,0,IF(U741=1,1,IF(COUNTIF($T$65:T740,T741)=0,1,0)))</f>
        <v>0</v>
      </c>
      <c r="W741" s="31">
        <f>IF(T741=0,0,SUM($V$65:V741))</f>
        <v>0</v>
      </c>
      <c r="X741" s="31" t="str">
        <f t="shared" si="279"/>
        <v>-</v>
      </c>
      <c r="Y741" s="43"/>
      <c r="Z741" s="29">
        <v>659</v>
      </c>
      <c r="AA741" s="31" t="str">
        <f t="shared" ref="AA741:AA759" si="291">IF(ISNA(VLOOKUP(Z741,$W$65:$X$759,2,0)),"",VLOOKUP(Z741,$W$65:$X$759,2,0))</f>
        <v/>
      </c>
      <c r="AB741" s="31" t="str">
        <f t="shared" ref="AB741:AB759" si="292">IF(ISNA(INDEX($N$65:$N$759,MATCH(AA741,$M$65:$M$759,0))),"",INDEX($N$65:$N$759,MATCH(AA741,$M$65:$M$759,0)))</f>
        <v/>
      </c>
      <c r="AC741" s="31" t="str">
        <f t="shared" ref="AC741:AC759" si="293">IF(ISNA(INDEX($O$65:$O$759,MATCH(AA741,$M$65:$M$759,0))),"",INDEX($O$65:$O$759,MATCH(AA741,$M$65:$M$759,0)))</f>
        <v/>
      </c>
      <c r="AD741" s="30">
        <f t="shared" ref="AD741:AD759" si="294">SUMIF($M$65:$M$759,AA741,$R$65:$R$759)</f>
        <v>0</v>
      </c>
      <c r="AR741" s="1">
        <f>IF($C741='Lookup tables'!$G$13,'Lookup tables'!$I$13,IF($C741='Lookup tables'!$G$14,'Lookup tables'!$I$14,$C741))</f>
        <v>0</v>
      </c>
    </row>
    <row r="742" spans="1:44" x14ac:dyDescent="0.25">
      <c r="A742" s="3"/>
      <c r="B742" s="4"/>
      <c r="C742" s="77"/>
      <c r="D742" s="6">
        <f>IF(ISNUMBER(VLOOKUP(AR742,'Lookup tables'!$I$2:$J$15,2,FALSE)),VLOOKUP(AR742,'Lookup tables'!$I$2:$J$15,2,FALSE),0)</f>
        <v>0</v>
      </c>
      <c r="E742" s="4"/>
      <c r="F742" s="7">
        <f t="shared" si="283"/>
        <v>0</v>
      </c>
      <c r="G742" s="87" t="str">
        <f t="shared" si="280"/>
        <v/>
      </c>
      <c r="H742" s="2"/>
      <c r="I742" s="2"/>
      <c r="J742" s="2"/>
      <c r="K742" s="2"/>
      <c r="M742" s="36">
        <f t="shared" si="284"/>
        <v>0</v>
      </c>
      <c r="N742" s="36">
        <f t="shared" si="285"/>
        <v>0</v>
      </c>
      <c r="O742" s="36">
        <f t="shared" si="286"/>
        <v>0</v>
      </c>
      <c r="P742" s="36">
        <f t="shared" si="287"/>
        <v>0</v>
      </c>
      <c r="Q742" s="36">
        <f t="shared" si="288"/>
        <v>0</v>
      </c>
      <c r="R742" s="45">
        <f t="shared" si="289"/>
        <v>0</v>
      </c>
      <c r="S742" s="83" t="str">
        <f t="shared" si="282"/>
        <v>BLANK</v>
      </c>
      <c r="T742" s="46">
        <f t="shared" si="278"/>
        <v>0</v>
      </c>
      <c r="U742" s="31">
        <f t="shared" si="290"/>
        <v>659</v>
      </c>
      <c r="V742" s="31">
        <f>IF(T742=0,0,IF(U742=1,1,IF(COUNTIF($T$65:T741,T742)=0,1,0)))</f>
        <v>0</v>
      </c>
      <c r="W742" s="31">
        <f>IF(T742=0,0,SUM($V$65:V742))</f>
        <v>0</v>
      </c>
      <c r="X742" s="31" t="str">
        <f t="shared" si="279"/>
        <v>-</v>
      </c>
      <c r="Y742" s="43"/>
      <c r="Z742" s="29">
        <v>660</v>
      </c>
      <c r="AA742" s="31" t="str">
        <f t="shared" si="291"/>
        <v/>
      </c>
      <c r="AB742" s="31" t="str">
        <f t="shared" si="292"/>
        <v/>
      </c>
      <c r="AC742" s="31" t="str">
        <f t="shared" si="293"/>
        <v/>
      </c>
      <c r="AD742" s="30">
        <f t="shared" si="294"/>
        <v>0</v>
      </c>
      <c r="AR742" s="1">
        <f>IF($C742='Lookup tables'!$G$13,'Lookup tables'!$I$13,IF($C742='Lookup tables'!$G$14,'Lookup tables'!$I$14,$C742))</f>
        <v>0</v>
      </c>
    </row>
    <row r="743" spans="1:44" x14ac:dyDescent="0.25">
      <c r="A743" s="3"/>
      <c r="B743" s="4"/>
      <c r="C743" s="77"/>
      <c r="D743" s="6">
        <f>IF(ISNUMBER(VLOOKUP(AR743,'Lookup tables'!$I$2:$J$15,2,FALSE)),VLOOKUP(AR743,'Lookup tables'!$I$2:$J$15,2,FALSE),0)</f>
        <v>0</v>
      </c>
      <c r="E743" s="4"/>
      <c r="F743" s="7">
        <f t="shared" si="283"/>
        <v>0</v>
      </c>
      <c r="G743" s="87" t="str">
        <f t="shared" si="280"/>
        <v/>
      </c>
      <c r="H743" s="2"/>
      <c r="I743" s="2"/>
      <c r="J743" s="2"/>
      <c r="K743" s="2"/>
      <c r="M743" s="36">
        <f t="shared" si="284"/>
        <v>0</v>
      </c>
      <c r="N743" s="36">
        <f t="shared" si="285"/>
        <v>0</v>
      </c>
      <c r="O743" s="36">
        <f t="shared" si="286"/>
        <v>0</v>
      </c>
      <c r="P743" s="36">
        <f t="shared" si="287"/>
        <v>0</v>
      </c>
      <c r="Q743" s="36">
        <f t="shared" si="288"/>
        <v>0</v>
      </c>
      <c r="R743" s="45">
        <f t="shared" si="289"/>
        <v>0</v>
      </c>
      <c r="S743" s="83" t="str">
        <f t="shared" si="282"/>
        <v>BLANK</v>
      </c>
      <c r="T743" s="46">
        <f t="shared" si="278"/>
        <v>0</v>
      </c>
      <c r="U743" s="31">
        <f t="shared" si="290"/>
        <v>659</v>
      </c>
      <c r="V743" s="31">
        <f>IF(T743=0,0,IF(U743=1,1,IF(COUNTIF($T$65:T742,T743)=0,1,0)))</f>
        <v>0</v>
      </c>
      <c r="W743" s="31">
        <f>IF(T743=0,0,SUM($V$65:V743))</f>
        <v>0</v>
      </c>
      <c r="X743" s="31" t="str">
        <f t="shared" si="279"/>
        <v>-</v>
      </c>
      <c r="Y743" s="43"/>
      <c r="Z743" s="29">
        <v>661</v>
      </c>
      <c r="AA743" s="31" t="str">
        <f t="shared" si="291"/>
        <v/>
      </c>
      <c r="AB743" s="31" t="str">
        <f t="shared" si="292"/>
        <v/>
      </c>
      <c r="AC743" s="31" t="str">
        <f t="shared" si="293"/>
        <v/>
      </c>
      <c r="AD743" s="30">
        <f t="shared" si="294"/>
        <v>0</v>
      </c>
      <c r="AR743" s="1">
        <f>IF($C743='Lookup tables'!$G$13,'Lookup tables'!$I$13,IF($C743='Lookup tables'!$G$14,'Lookup tables'!$I$14,$C743))</f>
        <v>0</v>
      </c>
    </row>
    <row r="744" spans="1:44" x14ac:dyDescent="0.25">
      <c r="A744" s="3"/>
      <c r="B744" s="4"/>
      <c r="C744" s="77"/>
      <c r="D744" s="6">
        <f>IF(ISNUMBER(VLOOKUP(AR744,'Lookup tables'!$I$2:$J$15,2,FALSE)),VLOOKUP(AR744,'Lookup tables'!$I$2:$J$15,2,FALSE),0)</f>
        <v>0</v>
      </c>
      <c r="E744" s="4"/>
      <c r="F744" s="7">
        <f t="shared" si="283"/>
        <v>0</v>
      </c>
      <c r="G744" s="87" t="str">
        <f t="shared" si="280"/>
        <v/>
      </c>
      <c r="H744" s="2"/>
      <c r="I744" s="2"/>
      <c r="J744" s="2"/>
      <c r="K744" s="2"/>
      <c r="M744" s="36">
        <f t="shared" si="284"/>
        <v>0</v>
      </c>
      <c r="N744" s="36">
        <f t="shared" si="285"/>
        <v>0</v>
      </c>
      <c r="O744" s="36">
        <f t="shared" si="286"/>
        <v>0</v>
      </c>
      <c r="P744" s="36">
        <f t="shared" si="287"/>
        <v>0</v>
      </c>
      <c r="Q744" s="36">
        <f t="shared" si="288"/>
        <v>0</v>
      </c>
      <c r="R744" s="45">
        <f t="shared" si="289"/>
        <v>0</v>
      </c>
      <c r="S744" s="83" t="str">
        <f t="shared" si="282"/>
        <v>BLANK</v>
      </c>
      <c r="T744" s="46">
        <f t="shared" si="278"/>
        <v>0</v>
      </c>
      <c r="U744" s="31">
        <f t="shared" si="290"/>
        <v>659</v>
      </c>
      <c r="V744" s="31">
        <f>IF(T744=0,0,IF(U744=1,1,IF(COUNTIF($T$65:T743,T744)=0,1,0)))</f>
        <v>0</v>
      </c>
      <c r="W744" s="31">
        <f>IF(T744=0,0,SUM($V$65:V744))</f>
        <v>0</v>
      </c>
      <c r="X744" s="31" t="str">
        <f t="shared" si="279"/>
        <v>-</v>
      </c>
      <c r="Y744" s="43"/>
      <c r="Z744" s="29">
        <v>662</v>
      </c>
      <c r="AA744" s="31" t="str">
        <f t="shared" si="291"/>
        <v/>
      </c>
      <c r="AB744" s="31" t="str">
        <f t="shared" si="292"/>
        <v/>
      </c>
      <c r="AC744" s="31" t="str">
        <f t="shared" si="293"/>
        <v/>
      </c>
      <c r="AD744" s="30">
        <f t="shared" si="294"/>
        <v>0</v>
      </c>
      <c r="AR744" s="1">
        <f>IF($C744='Lookup tables'!$G$13,'Lookup tables'!$I$13,IF($C744='Lookup tables'!$G$14,'Lookup tables'!$I$14,$C744))</f>
        <v>0</v>
      </c>
    </row>
    <row r="745" spans="1:44" x14ac:dyDescent="0.25">
      <c r="A745" s="3"/>
      <c r="B745" s="4"/>
      <c r="C745" s="77"/>
      <c r="D745" s="6">
        <f>IF(ISNUMBER(VLOOKUP(AR745,'Lookup tables'!$I$2:$J$15,2,FALSE)),VLOOKUP(AR745,'Lookup tables'!$I$2:$J$15,2,FALSE),0)</f>
        <v>0</v>
      </c>
      <c r="E745" s="4"/>
      <c r="F745" s="7">
        <f t="shared" si="283"/>
        <v>0</v>
      </c>
      <c r="G745" s="87" t="str">
        <f t="shared" si="280"/>
        <v/>
      </c>
      <c r="H745" s="2"/>
      <c r="I745" s="2"/>
      <c r="J745" s="2"/>
      <c r="K745" s="2"/>
      <c r="M745" s="36">
        <f t="shared" si="284"/>
        <v>0</v>
      </c>
      <c r="N745" s="36">
        <f t="shared" si="285"/>
        <v>0</v>
      </c>
      <c r="O745" s="36">
        <f t="shared" si="286"/>
        <v>0</v>
      </c>
      <c r="P745" s="36">
        <f t="shared" si="287"/>
        <v>0</v>
      </c>
      <c r="Q745" s="36">
        <f t="shared" si="288"/>
        <v>0</v>
      </c>
      <c r="R745" s="45">
        <f t="shared" si="289"/>
        <v>0</v>
      </c>
      <c r="S745" s="83" t="str">
        <f t="shared" si="282"/>
        <v>BLANK</v>
      </c>
      <c r="T745" s="46">
        <f t="shared" si="278"/>
        <v>0</v>
      </c>
      <c r="U745" s="31">
        <f t="shared" si="290"/>
        <v>659</v>
      </c>
      <c r="V745" s="31">
        <f>IF(T745=0,0,IF(U745=1,1,IF(COUNTIF($T$65:T744,T745)=0,1,0)))</f>
        <v>0</v>
      </c>
      <c r="W745" s="31">
        <f>IF(T745=0,0,SUM($V$65:V745))</f>
        <v>0</v>
      </c>
      <c r="X745" s="31" t="str">
        <f t="shared" si="279"/>
        <v>-</v>
      </c>
      <c r="Y745" s="43"/>
      <c r="Z745" s="29">
        <v>663</v>
      </c>
      <c r="AA745" s="31" t="str">
        <f t="shared" si="291"/>
        <v/>
      </c>
      <c r="AB745" s="31" t="str">
        <f t="shared" si="292"/>
        <v/>
      </c>
      <c r="AC745" s="31" t="str">
        <f t="shared" si="293"/>
        <v/>
      </c>
      <c r="AD745" s="30">
        <f t="shared" si="294"/>
        <v>0</v>
      </c>
      <c r="AR745" s="1">
        <f>IF($C745='Lookup tables'!$G$13,'Lookup tables'!$I$13,IF($C745='Lookup tables'!$G$14,'Lookup tables'!$I$14,$C745))</f>
        <v>0</v>
      </c>
    </row>
    <row r="746" spans="1:44" x14ac:dyDescent="0.25">
      <c r="A746" s="3"/>
      <c r="B746" s="4"/>
      <c r="C746" s="77"/>
      <c r="D746" s="6">
        <f>IF(ISNUMBER(VLOOKUP(AR746,'Lookup tables'!$I$2:$J$15,2,FALSE)),VLOOKUP(AR746,'Lookup tables'!$I$2:$J$15,2,FALSE),0)</f>
        <v>0</v>
      </c>
      <c r="E746" s="4"/>
      <c r="F746" s="7">
        <f t="shared" si="283"/>
        <v>0</v>
      </c>
      <c r="G746" s="87" t="str">
        <f t="shared" si="280"/>
        <v/>
      </c>
      <c r="H746" s="2"/>
      <c r="I746" s="2"/>
      <c r="J746" s="2"/>
      <c r="K746" s="2"/>
      <c r="M746" s="36">
        <f t="shared" si="284"/>
        <v>0</v>
      </c>
      <c r="N746" s="36">
        <f t="shared" si="285"/>
        <v>0</v>
      </c>
      <c r="O746" s="36">
        <f t="shared" si="286"/>
        <v>0</v>
      </c>
      <c r="P746" s="36">
        <f t="shared" si="287"/>
        <v>0</v>
      </c>
      <c r="Q746" s="36">
        <f t="shared" si="288"/>
        <v>0</v>
      </c>
      <c r="R746" s="45">
        <f t="shared" si="289"/>
        <v>0</v>
      </c>
      <c r="S746" s="83" t="str">
        <f t="shared" si="282"/>
        <v>BLANK</v>
      </c>
      <c r="T746" s="46">
        <f t="shared" si="278"/>
        <v>0</v>
      </c>
      <c r="U746" s="31">
        <f t="shared" si="290"/>
        <v>659</v>
      </c>
      <c r="V746" s="31">
        <f>IF(T746=0,0,IF(U746=1,1,IF(COUNTIF($T$65:T745,T746)=0,1,0)))</f>
        <v>0</v>
      </c>
      <c r="W746" s="31">
        <f>IF(T746=0,0,SUM($V$65:V746))</f>
        <v>0</v>
      </c>
      <c r="X746" s="31" t="str">
        <f t="shared" si="279"/>
        <v>-</v>
      </c>
      <c r="Y746" s="43"/>
      <c r="Z746" s="29">
        <v>664</v>
      </c>
      <c r="AA746" s="31" t="str">
        <f t="shared" si="291"/>
        <v/>
      </c>
      <c r="AB746" s="31" t="str">
        <f t="shared" si="292"/>
        <v/>
      </c>
      <c r="AC746" s="31" t="str">
        <f t="shared" si="293"/>
        <v/>
      </c>
      <c r="AD746" s="30">
        <f t="shared" si="294"/>
        <v>0</v>
      </c>
      <c r="AR746" s="1">
        <f>IF($C746='Lookup tables'!$G$13,'Lookup tables'!$I$13,IF($C746='Lookup tables'!$G$14,'Lookup tables'!$I$14,$C746))</f>
        <v>0</v>
      </c>
    </row>
    <row r="747" spans="1:44" x14ac:dyDescent="0.25">
      <c r="A747" s="3"/>
      <c r="B747" s="4"/>
      <c r="C747" s="77"/>
      <c r="D747" s="6">
        <f>IF(ISNUMBER(VLOOKUP(AR747,'Lookup tables'!$I$2:$J$15,2,FALSE)),VLOOKUP(AR747,'Lookup tables'!$I$2:$J$15,2,FALSE),0)</f>
        <v>0</v>
      </c>
      <c r="E747" s="4"/>
      <c r="F747" s="7">
        <f t="shared" si="283"/>
        <v>0</v>
      </c>
      <c r="G747" s="87" t="str">
        <f t="shared" si="280"/>
        <v/>
      </c>
      <c r="H747" s="2"/>
      <c r="I747" s="2"/>
      <c r="J747" s="2"/>
      <c r="K747" s="2"/>
      <c r="M747" s="36">
        <f t="shared" si="284"/>
        <v>0</v>
      </c>
      <c r="N747" s="36">
        <f t="shared" si="285"/>
        <v>0</v>
      </c>
      <c r="O747" s="36">
        <f t="shared" si="286"/>
        <v>0</v>
      </c>
      <c r="P747" s="36">
        <f t="shared" si="287"/>
        <v>0</v>
      </c>
      <c r="Q747" s="36">
        <f t="shared" si="288"/>
        <v>0</v>
      </c>
      <c r="R747" s="45">
        <f t="shared" si="289"/>
        <v>0</v>
      </c>
      <c r="S747" s="83" t="str">
        <f t="shared" si="282"/>
        <v>BLANK</v>
      </c>
      <c r="T747" s="46">
        <f t="shared" si="278"/>
        <v>0</v>
      </c>
      <c r="U747" s="31">
        <f t="shared" si="290"/>
        <v>659</v>
      </c>
      <c r="V747" s="31">
        <f>IF(T747=0,0,IF(U747=1,1,IF(COUNTIF($T$65:T746,T747)=0,1,0)))</f>
        <v>0</v>
      </c>
      <c r="W747" s="31">
        <f>IF(T747=0,0,SUM($V$65:V747))</f>
        <v>0</v>
      </c>
      <c r="X747" s="31" t="str">
        <f t="shared" si="279"/>
        <v>-</v>
      </c>
      <c r="Y747" s="43"/>
      <c r="Z747" s="29">
        <v>665</v>
      </c>
      <c r="AA747" s="31" t="str">
        <f t="shared" si="291"/>
        <v/>
      </c>
      <c r="AB747" s="31" t="str">
        <f t="shared" si="292"/>
        <v/>
      </c>
      <c r="AC747" s="31" t="str">
        <f t="shared" si="293"/>
        <v/>
      </c>
      <c r="AD747" s="30">
        <f t="shared" si="294"/>
        <v>0</v>
      </c>
      <c r="AR747" s="1">
        <f>IF($C747='Lookup tables'!$G$13,'Lookup tables'!$I$13,IF($C747='Lookup tables'!$G$14,'Lookup tables'!$I$14,$C747))</f>
        <v>0</v>
      </c>
    </row>
    <row r="748" spans="1:44" x14ac:dyDescent="0.25">
      <c r="A748" s="3"/>
      <c r="B748" s="4"/>
      <c r="C748" s="77"/>
      <c r="D748" s="6">
        <f>IF(ISNUMBER(VLOOKUP(AR748,'Lookup tables'!$I$2:$J$15,2,FALSE)),VLOOKUP(AR748,'Lookup tables'!$I$2:$J$15,2,FALSE),0)</f>
        <v>0</v>
      </c>
      <c r="E748" s="4"/>
      <c r="F748" s="7">
        <f t="shared" si="283"/>
        <v>0</v>
      </c>
      <c r="G748" s="87" t="str">
        <f t="shared" si="280"/>
        <v/>
      </c>
      <c r="H748" s="2"/>
      <c r="I748" s="2"/>
      <c r="J748" s="2"/>
      <c r="K748" s="2"/>
      <c r="M748" s="36">
        <f t="shared" si="284"/>
        <v>0</v>
      </c>
      <c r="N748" s="36">
        <f t="shared" si="285"/>
        <v>0</v>
      </c>
      <c r="O748" s="36">
        <f t="shared" si="286"/>
        <v>0</v>
      </c>
      <c r="P748" s="36">
        <f t="shared" si="287"/>
        <v>0</v>
      </c>
      <c r="Q748" s="36">
        <f t="shared" si="288"/>
        <v>0</v>
      </c>
      <c r="R748" s="45">
        <f t="shared" si="289"/>
        <v>0</v>
      </c>
      <c r="S748" s="83" t="str">
        <f t="shared" si="282"/>
        <v>BLANK</v>
      </c>
      <c r="T748" s="46">
        <f t="shared" si="278"/>
        <v>0</v>
      </c>
      <c r="U748" s="31">
        <f t="shared" si="290"/>
        <v>659</v>
      </c>
      <c r="V748" s="31">
        <f>IF(T748=0,0,IF(U748=1,1,IF(COUNTIF($T$65:T747,T748)=0,1,0)))</f>
        <v>0</v>
      </c>
      <c r="W748" s="31">
        <f>IF(T748=0,0,SUM($V$65:V748))</f>
        <v>0</v>
      </c>
      <c r="X748" s="31" t="str">
        <f t="shared" si="279"/>
        <v>-</v>
      </c>
      <c r="Y748" s="43"/>
      <c r="Z748" s="29">
        <v>666</v>
      </c>
      <c r="AA748" s="31" t="str">
        <f t="shared" si="291"/>
        <v/>
      </c>
      <c r="AB748" s="31" t="str">
        <f t="shared" si="292"/>
        <v/>
      </c>
      <c r="AC748" s="31" t="str">
        <f t="shared" si="293"/>
        <v/>
      </c>
      <c r="AD748" s="30">
        <f t="shared" si="294"/>
        <v>0</v>
      </c>
      <c r="AR748" s="1">
        <f>IF($C748='Lookup tables'!$G$13,'Lookup tables'!$I$13,IF($C748='Lookup tables'!$G$14,'Lookup tables'!$I$14,$C748))</f>
        <v>0</v>
      </c>
    </row>
    <row r="749" spans="1:44" x14ac:dyDescent="0.25">
      <c r="A749" s="3"/>
      <c r="B749" s="4"/>
      <c r="C749" s="77"/>
      <c r="D749" s="6">
        <f>IF(ISNUMBER(VLOOKUP(AR749,'Lookup tables'!$I$2:$J$15,2,FALSE)),VLOOKUP(AR749,'Lookup tables'!$I$2:$J$15,2,FALSE),0)</f>
        <v>0</v>
      </c>
      <c r="E749" s="4"/>
      <c r="F749" s="7">
        <f t="shared" si="283"/>
        <v>0</v>
      </c>
      <c r="G749" s="87" t="str">
        <f t="shared" si="280"/>
        <v/>
      </c>
      <c r="H749" s="2"/>
      <c r="I749" s="2"/>
      <c r="J749" s="2"/>
      <c r="K749" s="2"/>
      <c r="M749" s="36">
        <f t="shared" si="284"/>
        <v>0</v>
      </c>
      <c r="N749" s="36">
        <f t="shared" si="285"/>
        <v>0</v>
      </c>
      <c r="O749" s="36">
        <f t="shared" si="286"/>
        <v>0</v>
      </c>
      <c r="P749" s="36">
        <f t="shared" si="287"/>
        <v>0</v>
      </c>
      <c r="Q749" s="36">
        <f t="shared" si="288"/>
        <v>0</v>
      </c>
      <c r="R749" s="45">
        <f t="shared" si="289"/>
        <v>0</v>
      </c>
      <c r="S749" s="83" t="str">
        <f t="shared" si="282"/>
        <v>BLANK</v>
      </c>
      <c r="T749" s="46">
        <f t="shared" si="278"/>
        <v>0</v>
      </c>
      <c r="U749" s="31">
        <f t="shared" si="290"/>
        <v>659</v>
      </c>
      <c r="V749" s="31">
        <f>IF(T749=0,0,IF(U749=1,1,IF(COUNTIF($T$65:T748,T749)=0,1,0)))</f>
        <v>0</v>
      </c>
      <c r="W749" s="31">
        <f>IF(T749=0,0,SUM($V$65:V749))</f>
        <v>0</v>
      </c>
      <c r="X749" s="31" t="str">
        <f t="shared" si="279"/>
        <v>-</v>
      </c>
      <c r="Y749" s="43"/>
      <c r="Z749" s="29">
        <v>667</v>
      </c>
      <c r="AA749" s="31" t="str">
        <f t="shared" si="291"/>
        <v/>
      </c>
      <c r="AB749" s="31" t="str">
        <f t="shared" si="292"/>
        <v/>
      </c>
      <c r="AC749" s="31" t="str">
        <f t="shared" si="293"/>
        <v/>
      </c>
      <c r="AD749" s="30">
        <f t="shared" si="294"/>
        <v>0</v>
      </c>
      <c r="AR749" s="1">
        <f>IF($C749='Lookup tables'!$G$13,'Lookup tables'!$I$13,IF($C749='Lookup tables'!$G$14,'Lookup tables'!$I$14,$C749))</f>
        <v>0</v>
      </c>
    </row>
    <row r="750" spans="1:44" x14ac:dyDescent="0.25">
      <c r="A750" s="3"/>
      <c r="B750" s="4"/>
      <c r="C750" s="77"/>
      <c r="D750" s="6">
        <f>IF(ISNUMBER(VLOOKUP(AR750,'Lookup tables'!$I$2:$J$15,2,FALSE)),VLOOKUP(AR750,'Lookup tables'!$I$2:$J$15,2,FALSE),0)</f>
        <v>0</v>
      </c>
      <c r="E750" s="4"/>
      <c r="F750" s="7">
        <f t="shared" si="283"/>
        <v>0</v>
      </c>
      <c r="G750" s="87" t="str">
        <f t="shared" si="280"/>
        <v/>
      </c>
      <c r="H750" s="2"/>
      <c r="I750" s="2"/>
      <c r="J750" s="2"/>
      <c r="K750" s="2"/>
      <c r="M750" s="36">
        <f t="shared" si="284"/>
        <v>0</v>
      </c>
      <c r="N750" s="36">
        <f t="shared" si="285"/>
        <v>0</v>
      </c>
      <c r="O750" s="36">
        <f t="shared" si="286"/>
        <v>0</v>
      </c>
      <c r="P750" s="36">
        <f t="shared" si="287"/>
        <v>0</v>
      </c>
      <c r="Q750" s="36">
        <f t="shared" si="288"/>
        <v>0</v>
      </c>
      <c r="R750" s="45">
        <f t="shared" si="289"/>
        <v>0</v>
      </c>
      <c r="S750" s="83" t="str">
        <f t="shared" si="282"/>
        <v>BLANK</v>
      </c>
      <c r="T750" s="46">
        <f t="shared" si="278"/>
        <v>0</v>
      </c>
      <c r="U750" s="31">
        <f t="shared" si="290"/>
        <v>659</v>
      </c>
      <c r="V750" s="31">
        <f>IF(T750=0,0,IF(U750=1,1,IF(COUNTIF($T$65:T749,T750)=0,1,0)))</f>
        <v>0</v>
      </c>
      <c r="W750" s="31">
        <f>IF(T750=0,0,SUM($V$65:V750))</f>
        <v>0</v>
      </c>
      <c r="X750" s="31" t="str">
        <f t="shared" si="279"/>
        <v>-</v>
      </c>
      <c r="Y750" s="43"/>
      <c r="Z750" s="29">
        <v>668</v>
      </c>
      <c r="AA750" s="31" t="str">
        <f t="shared" si="291"/>
        <v/>
      </c>
      <c r="AB750" s="31" t="str">
        <f t="shared" si="292"/>
        <v/>
      </c>
      <c r="AC750" s="31" t="str">
        <f t="shared" si="293"/>
        <v/>
      </c>
      <c r="AD750" s="30">
        <f t="shared" si="294"/>
        <v>0</v>
      </c>
      <c r="AR750" s="1">
        <f>IF($C750='Lookup tables'!$G$13,'Lookup tables'!$I$13,IF($C750='Lookup tables'!$G$14,'Lookup tables'!$I$14,$C750))</f>
        <v>0</v>
      </c>
    </row>
    <row r="751" spans="1:44" x14ac:dyDescent="0.25">
      <c r="A751" s="3"/>
      <c r="B751" s="4"/>
      <c r="C751" s="77"/>
      <c r="D751" s="6">
        <f>IF(ISNUMBER(VLOOKUP(AR751,'Lookup tables'!$I$2:$J$15,2,FALSE)),VLOOKUP(AR751,'Lookup tables'!$I$2:$J$15,2,FALSE),0)</f>
        <v>0</v>
      </c>
      <c r="E751" s="4"/>
      <c r="F751" s="7">
        <f t="shared" si="283"/>
        <v>0</v>
      </c>
      <c r="G751" s="87" t="str">
        <f t="shared" si="280"/>
        <v/>
      </c>
      <c r="H751" s="2"/>
      <c r="I751" s="2"/>
      <c r="J751" s="2"/>
      <c r="K751" s="2"/>
      <c r="M751" s="36">
        <f t="shared" si="284"/>
        <v>0</v>
      </c>
      <c r="N751" s="36">
        <f t="shared" si="285"/>
        <v>0</v>
      </c>
      <c r="O751" s="36">
        <f t="shared" si="286"/>
        <v>0</v>
      </c>
      <c r="P751" s="36">
        <f t="shared" si="287"/>
        <v>0</v>
      </c>
      <c r="Q751" s="36">
        <f t="shared" si="288"/>
        <v>0</v>
      </c>
      <c r="R751" s="45">
        <f t="shared" si="289"/>
        <v>0</v>
      </c>
      <c r="S751" s="83" t="str">
        <f t="shared" si="282"/>
        <v>BLANK</v>
      </c>
      <c r="T751" s="46">
        <f t="shared" si="278"/>
        <v>0</v>
      </c>
      <c r="U751" s="31">
        <f t="shared" si="290"/>
        <v>659</v>
      </c>
      <c r="V751" s="31">
        <f>IF(T751=0,0,IF(U751=1,1,IF(COUNTIF($T$65:T750,T751)=0,1,0)))</f>
        <v>0</v>
      </c>
      <c r="W751" s="31">
        <f>IF(T751=0,0,SUM($V$65:V751))</f>
        <v>0</v>
      </c>
      <c r="X751" s="31" t="str">
        <f t="shared" si="279"/>
        <v>-</v>
      </c>
      <c r="Y751" s="43"/>
      <c r="Z751" s="29">
        <v>669</v>
      </c>
      <c r="AA751" s="31" t="str">
        <f t="shared" si="291"/>
        <v/>
      </c>
      <c r="AB751" s="31" t="str">
        <f t="shared" si="292"/>
        <v/>
      </c>
      <c r="AC751" s="31" t="str">
        <f t="shared" si="293"/>
        <v/>
      </c>
      <c r="AD751" s="30">
        <f t="shared" si="294"/>
        <v>0</v>
      </c>
      <c r="AR751" s="1">
        <f>IF($C751='Lookup tables'!$G$13,'Lookup tables'!$I$13,IF($C751='Lookup tables'!$G$14,'Lookup tables'!$I$14,$C751))</f>
        <v>0</v>
      </c>
    </row>
    <row r="752" spans="1:44" x14ac:dyDescent="0.25">
      <c r="A752" s="3"/>
      <c r="B752" s="4"/>
      <c r="C752" s="77"/>
      <c r="D752" s="6">
        <f>IF(ISNUMBER(VLOOKUP(AR752,'Lookup tables'!$I$2:$J$15,2,FALSE)),VLOOKUP(AR752,'Lookup tables'!$I$2:$J$15,2,FALSE),0)</f>
        <v>0</v>
      </c>
      <c r="E752" s="4"/>
      <c r="F752" s="7">
        <f t="shared" si="283"/>
        <v>0</v>
      </c>
      <c r="G752" s="87" t="str">
        <f t="shared" si="280"/>
        <v/>
      </c>
      <c r="H752" s="2"/>
      <c r="I752" s="2"/>
      <c r="J752" s="2"/>
      <c r="K752" s="2"/>
      <c r="M752" s="36">
        <f t="shared" si="284"/>
        <v>0</v>
      </c>
      <c r="N752" s="36">
        <f t="shared" si="285"/>
        <v>0</v>
      </c>
      <c r="O752" s="36">
        <f t="shared" si="286"/>
        <v>0</v>
      </c>
      <c r="P752" s="36">
        <f t="shared" si="287"/>
        <v>0</v>
      </c>
      <c r="Q752" s="36">
        <f t="shared" si="288"/>
        <v>0</v>
      </c>
      <c r="R752" s="45">
        <f t="shared" si="289"/>
        <v>0</v>
      </c>
      <c r="S752" s="83" t="str">
        <f t="shared" si="282"/>
        <v>BLANK</v>
      </c>
      <c r="T752" s="46">
        <f t="shared" si="278"/>
        <v>0</v>
      </c>
      <c r="U752" s="31">
        <f t="shared" si="290"/>
        <v>659</v>
      </c>
      <c r="V752" s="31">
        <f>IF(T752=0,0,IF(U752=1,1,IF(COUNTIF($T$65:T751,T752)=0,1,0)))</f>
        <v>0</v>
      </c>
      <c r="W752" s="31">
        <f>IF(T752=0,0,SUM($V$65:V752))</f>
        <v>0</v>
      </c>
      <c r="X752" s="31" t="str">
        <f t="shared" si="279"/>
        <v>-</v>
      </c>
      <c r="Y752" s="43"/>
      <c r="Z752" s="29">
        <v>670</v>
      </c>
      <c r="AA752" s="31" t="str">
        <f t="shared" si="291"/>
        <v/>
      </c>
      <c r="AB752" s="31" t="str">
        <f t="shared" si="292"/>
        <v/>
      </c>
      <c r="AC752" s="31" t="str">
        <f t="shared" si="293"/>
        <v/>
      </c>
      <c r="AD752" s="30">
        <f t="shared" si="294"/>
        <v>0</v>
      </c>
      <c r="AR752" s="1">
        <f>IF($C752='Lookup tables'!$G$13,'Lookup tables'!$I$13,IF($C752='Lookup tables'!$G$14,'Lookup tables'!$I$14,$C752))</f>
        <v>0</v>
      </c>
    </row>
    <row r="753" spans="1:44" x14ac:dyDescent="0.25">
      <c r="A753" s="3"/>
      <c r="B753" s="4"/>
      <c r="C753" s="77"/>
      <c r="D753" s="6">
        <f>IF(ISNUMBER(VLOOKUP(AR753,'Lookup tables'!$I$2:$J$15,2,FALSE)),VLOOKUP(AR753,'Lookup tables'!$I$2:$J$15,2,FALSE),0)</f>
        <v>0</v>
      </c>
      <c r="E753" s="4"/>
      <c r="F753" s="7">
        <f t="shared" si="283"/>
        <v>0</v>
      </c>
      <c r="G753" s="87" t="str">
        <f t="shared" si="280"/>
        <v/>
      </c>
      <c r="H753" s="2"/>
      <c r="I753" s="2"/>
      <c r="J753" s="2"/>
      <c r="K753" s="2"/>
      <c r="M753" s="36">
        <f t="shared" si="284"/>
        <v>0</v>
      </c>
      <c r="N753" s="36">
        <f t="shared" si="285"/>
        <v>0</v>
      </c>
      <c r="O753" s="36">
        <f t="shared" si="286"/>
        <v>0</v>
      </c>
      <c r="P753" s="36">
        <f t="shared" si="287"/>
        <v>0</v>
      </c>
      <c r="Q753" s="36">
        <f t="shared" si="288"/>
        <v>0</v>
      </c>
      <c r="R753" s="45">
        <f t="shared" si="289"/>
        <v>0</v>
      </c>
      <c r="S753" s="83" t="str">
        <f t="shared" si="282"/>
        <v>BLANK</v>
      </c>
      <c r="T753" s="46">
        <f t="shared" si="278"/>
        <v>0</v>
      </c>
      <c r="U753" s="31">
        <f t="shared" si="290"/>
        <v>659</v>
      </c>
      <c r="V753" s="31">
        <f>IF(T753=0,0,IF(U753=1,1,IF(COUNTIF($T$65:T752,T753)=0,1,0)))</f>
        <v>0</v>
      </c>
      <c r="W753" s="31">
        <f>IF(T753=0,0,SUM($V$65:V753))</f>
        <v>0</v>
      </c>
      <c r="X753" s="31" t="str">
        <f t="shared" si="279"/>
        <v>-</v>
      </c>
      <c r="Y753" s="43"/>
      <c r="Z753" s="29">
        <v>671</v>
      </c>
      <c r="AA753" s="31" t="str">
        <f t="shared" si="291"/>
        <v/>
      </c>
      <c r="AB753" s="31" t="str">
        <f t="shared" si="292"/>
        <v/>
      </c>
      <c r="AC753" s="31" t="str">
        <f t="shared" si="293"/>
        <v/>
      </c>
      <c r="AD753" s="30">
        <f t="shared" si="294"/>
        <v>0</v>
      </c>
      <c r="AR753" s="1">
        <f>IF($C753='Lookup tables'!$G$13,'Lookup tables'!$I$13,IF($C753='Lookup tables'!$G$14,'Lookup tables'!$I$14,$C753))</f>
        <v>0</v>
      </c>
    </row>
    <row r="754" spans="1:44" x14ac:dyDescent="0.25">
      <c r="A754" s="3"/>
      <c r="B754" s="4"/>
      <c r="C754" s="77"/>
      <c r="D754" s="6">
        <f>IF(ISNUMBER(VLOOKUP(AR754,'Lookup tables'!$I$2:$J$15,2,FALSE)),VLOOKUP(AR754,'Lookup tables'!$I$2:$J$15,2,FALSE),0)</f>
        <v>0</v>
      </c>
      <c r="E754" s="4"/>
      <c r="F754" s="7">
        <f t="shared" si="283"/>
        <v>0</v>
      </c>
      <c r="G754" s="87" t="str">
        <f t="shared" si="280"/>
        <v/>
      </c>
      <c r="H754" s="2"/>
      <c r="I754" s="2"/>
      <c r="J754" s="2"/>
      <c r="K754" s="2"/>
      <c r="M754" s="36">
        <f t="shared" si="284"/>
        <v>0</v>
      </c>
      <c r="N754" s="36">
        <f t="shared" si="285"/>
        <v>0</v>
      </c>
      <c r="O754" s="36">
        <f t="shared" si="286"/>
        <v>0</v>
      </c>
      <c r="P754" s="36">
        <f t="shared" si="287"/>
        <v>0</v>
      </c>
      <c r="Q754" s="36">
        <f t="shared" si="288"/>
        <v>0</v>
      </c>
      <c r="R754" s="45">
        <f t="shared" si="289"/>
        <v>0</v>
      </c>
      <c r="S754" s="83" t="str">
        <f t="shared" si="282"/>
        <v>BLANK</v>
      </c>
      <c r="T754" s="46">
        <f t="shared" si="278"/>
        <v>0</v>
      </c>
      <c r="U754" s="31">
        <f t="shared" si="290"/>
        <v>659</v>
      </c>
      <c r="V754" s="31">
        <f>IF(T754=0,0,IF(U754=1,1,IF(COUNTIF($T$65:T753,T754)=0,1,0)))</f>
        <v>0</v>
      </c>
      <c r="W754" s="31">
        <f>IF(T754=0,0,SUM($V$65:V754))</f>
        <v>0</v>
      </c>
      <c r="X754" s="31" t="str">
        <f t="shared" si="279"/>
        <v>-</v>
      </c>
      <c r="Y754" s="43"/>
      <c r="Z754" s="29">
        <v>672</v>
      </c>
      <c r="AA754" s="31" t="str">
        <f t="shared" si="291"/>
        <v/>
      </c>
      <c r="AB754" s="31" t="str">
        <f t="shared" si="292"/>
        <v/>
      </c>
      <c r="AC754" s="31" t="str">
        <f t="shared" si="293"/>
        <v/>
      </c>
      <c r="AD754" s="30">
        <f t="shared" si="294"/>
        <v>0</v>
      </c>
      <c r="AR754" s="1">
        <f>IF($C754='Lookup tables'!$G$13,'Lookup tables'!$I$13,IF($C754='Lookup tables'!$G$14,'Lookup tables'!$I$14,$C754))</f>
        <v>0</v>
      </c>
    </row>
    <row r="755" spans="1:44" x14ac:dyDescent="0.25">
      <c r="A755" s="3"/>
      <c r="B755" s="4"/>
      <c r="C755" s="77"/>
      <c r="D755" s="6">
        <f>IF(ISNUMBER(VLOOKUP(AR755,'Lookup tables'!$I$2:$J$15,2,FALSE)),VLOOKUP(AR755,'Lookup tables'!$I$2:$J$15,2,FALSE),0)</f>
        <v>0</v>
      </c>
      <c r="E755" s="4"/>
      <c r="F755" s="7">
        <f t="shared" si="283"/>
        <v>0</v>
      </c>
      <c r="G755" s="87" t="str">
        <f t="shared" si="280"/>
        <v/>
      </c>
      <c r="H755" s="2"/>
      <c r="I755" s="2"/>
      <c r="J755" s="2"/>
      <c r="K755" s="2"/>
      <c r="M755" s="36">
        <f t="shared" si="284"/>
        <v>0</v>
      </c>
      <c r="N755" s="36">
        <f t="shared" si="285"/>
        <v>0</v>
      </c>
      <c r="O755" s="36">
        <f t="shared" si="286"/>
        <v>0</v>
      </c>
      <c r="P755" s="36">
        <f t="shared" si="287"/>
        <v>0</v>
      </c>
      <c r="Q755" s="36">
        <f t="shared" si="288"/>
        <v>0</v>
      </c>
      <c r="R755" s="45">
        <f t="shared" si="289"/>
        <v>0</v>
      </c>
      <c r="S755" s="83" t="str">
        <f t="shared" si="282"/>
        <v>BLANK</v>
      </c>
      <c r="T755" s="46">
        <f t="shared" si="278"/>
        <v>0</v>
      </c>
      <c r="U755" s="31">
        <f t="shared" si="290"/>
        <v>659</v>
      </c>
      <c r="V755" s="31">
        <f>IF(T755=0,0,IF(U755=1,1,IF(COUNTIF($T$65:T754,T755)=0,1,0)))</f>
        <v>0</v>
      </c>
      <c r="W755" s="31">
        <f>IF(T755=0,0,SUM($V$65:V755))</f>
        <v>0</v>
      </c>
      <c r="X755" s="31" t="str">
        <f t="shared" si="279"/>
        <v>-</v>
      </c>
      <c r="Y755" s="43"/>
      <c r="Z755" s="29">
        <v>673</v>
      </c>
      <c r="AA755" s="31" t="str">
        <f t="shared" si="291"/>
        <v/>
      </c>
      <c r="AB755" s="31" t="str">
        <f t="shared" si="292"/>
        <v/>
      </c>
      <c r="AC755" s="31" t="str">
        <f t="shared" si="293"/>
        <v/>
      </c>
      <c r="AD755" s="30">
        <f t="shared" si="294"/>
        <v>0</v>
      </c>
      <c r="AR755" s="1">
        <f>IF($C755='Lookup tables'!$G$13,'Lookup tables'!$I$13,IF($C755='Lookup tables'!$G$14,'Lookup tables'!$I$14,$C755))</f>
        <v>0</v>
      </c>
    </row>
    <row r="756" spans="1:44" x14ac:dyDescent="0.25">
      <c r="A756" s="3"/>
      <c r="B756" s="4"/>
      <c r="C756" s="77"/>
      <c r="D756" s="6">
        <f>IF(ISNUMBER(VLOOKUP(AR756,'Lookup tables'!$I$2:$J$15,2,FALSE)),VLOOKUP(AR756,'Lookup tables'!$I$2:$J$15,2,FALSE),0)</f>
        <v>0</v>
      </c>
      <c r="E756" s="4"/>
      <c r="F756" s="7">
        <f t="shared" si="283"/>
        <v>0</v>
      </c>
      <c r="G756" s="87" t="str">
        <f t="shared" si="280"/>
        <v/>
      </c>
      <c r="H756" s="2"/>
      <c r="I756" s="2"/>
      <c r="J756" s="2"/>
      <c r="K756" s="2"/>
      <c r="M756" s="36">
        <f t="shared" si="284"/>
        <v>0</v>
      </c>
      <c r="N756" s="36">
        <f t="shared" si="285"/>
        <v>0</v>
      </c>
      <c r="O756" s="36">
        <f t="shared" si="286"/>
        <v>0</v>
      </c>
      <c r="P756" s="36">
        <f t="shared" si="287"/>
        <v>0</v>
      </c>
      <c r="Q756" s="36">
        <f t="shared" si="288"/>
        <v>0</v>
      </c>
      <c r="R756" s="45">
        <f t="shared" si="289"/>
        <v>0</v>
      </c>
      <c r="S756" s="83" t="str">
        <f t="shared" si="282"/>
        <v>BLANK</v>
      </c>
      <c r="T756" s="46">
        <f t="shared" si="278"/>
        <v>0</v>
      </c>
      <c r="U756" s="31">
        <f t="shared" si="290"/>
        <v>659</v>
      </c>
      <c r="V756" s="31">
        <f>IF(T756=0,0,IF(U756=1,1,IF(COUNTIF($T$65:T755,T756)=0,1,0)))</f>
        <v>0</v>
      </c>
      <c r="W756" s="31">
        <f>IF(T756=0,0,SUM($V$65:V756))</f>
        <v>0</v>
      </c>
      <c r="X756" s="31" t="str">
        <f t="shared" si="279"/>
        <v>-</v>
      </c>
      <c r="Y756" s="43"/>
      <c r="Z756" s="29">
        <v>674</v>
      </c>
      <c r="AA756" s="31" t="str">
        <f t="shared" si="291"/>
        <v/>
      </c>
      <c r="AB756" s="31" t="str">
        <f t="shared" si="292"/>
        <v/>
      </c>
      <c r="AC756" s="31" t="str">
        <f t="shared" si="293"/>
        <v/>
      </c>
      <c r="AD756" s="30">
        <f t="shared" si="294"/>
        <v>0</v>
      </c>
      <c r="AR756" s="1">
        <f>IF($C756='Lookup tables'!$G$13,'Lookup tables'!$I$13,IF($C756='Lookup tables'!$G$14,'Lookup tables'!$I$14,$C756))</f>
        <v>0</v>
      </c>
    </row>
    <row r="757" spans="1:44" x14ac:dyDescent="0.25">
      <c r="A757" s="3"/>
      <c r="B757" s="4"/>
      <c r="C757" s="77"/>
      <c r="D757" s="6">
        <f>IF(ISNUMBER(VLOOKUP(AR757,'Lookup tables'!$I$2:$J$15,2,FALSE)),VLOOKUP(AR757,'Lookup tables'!$I$2:$J$15,2,FALSE),0)</f>
        <v>0</v>
      </c>
      <c r="E757" s="4"/>
      <c r="F757" s="7">
        <f t="shared" si="283"/>
        <v>0</v>
      </c>
      <c r="G757" s="87" t="str">
        <f t="shared" si="280"/>
        <v/>
      </c>
      <c r="H757" s="2"/>
      <c r="I757" s="2"/>
      <c r="J757" s="2"/>
      <c r="K757" s="2"/>
      <c r="M757" s="36">
        <f t="shared" si="284"/>
        <v>0</v>
      </c>
      <c r="N757" s="36">
        <f t="shared" si="285"/>
        <v>0</v>
      </c>
      <c r="O757" s="36">
        <f t="shared" si="286"/>
        <v>0</v>
      </c>
      <c r="P757" s="36">
        <f t="shared" si="287"/>
        <v>0</v>
      </c>
      <c r="Q757" s="36">
        <f t="shared" si="288"/>
        <v>0</v>
      </c>
      <c r="R757" s="45">
        <f t="shared" si="289"/>
        <v>0</v>
      </c>
      <c r="S757" s="83" t="str">
        <f t="shared" si="282"/>
        <v>BLANK</v>
      </c>
      <c r="T757" s="46">
        <f t="shared" si="278"/>
        <v>0</v>
      </c>
      <c r="U757" s="31">
        <f t="shared" si="290"/>
        <v>659</v>
      </c>
      <c r="V757" s="31">
        <f>IF(T757=0,0,IF(U757=1,1,IF(COUNTIF($T$65:T756,T757)=0,1,0)))</f>
        <v>0</v>
      </c>
      <c r="W757" s="31">
        <f>IF(T757=0,0,SUM($V$65:V757))</f>
        <v>0</v>
      </c>
      <c r="X757" s="31" t="str">
        <f t="shared" si="279"/>
        <v>-</v>
      </c>
      <c r="Y757" s="43"/>
      <c r="Z757" s="29">
        <v>675</v>
      </c>
      <c r="AA757" s="31" t="str">
        <f t="shared" si="291"/>
        <v/>
      </c>
      <c r="AB757" s="31" t="str">
        <f t="shared" si="292"/>
        <v/>
      </c>
      <c r="AC757" s="31" t="str">
        <f t="shared" si="293"/>
        <v/>
      </c>
      <c r="AD757" s="30">
        <f t="shared" si="294"/>
        <v>0</v>
      </c>
      <c r="AR757" s="1">
        <f>IF($C757='Lookup tables'!$G$13,'Lookup tables'!$I$13,IF($C757='Lookup tables'!$G$14,'Lookup tables'!$I$14,$C757))</f>
        <v>0</v>
      </c>
    </row>
    <row r="758" spans="1:44" x14ac:dyDescent="0.25">
      <c r="A758" s="3"/>
      <c r="B758" s="4"/>
      <c r="C758" s="77"/>
      <c r="D758" s="6">
        <f>IF(ISNUMBER(VLOOKUP(AR758,'Lookup tables'!$I$2:$J$15,2,FALSE)),VLOOKUP(AR758,'Lookup tables'!$I$2:$J$15,2,FALSE),0)</f>
        <v>0</v>
      </c>
      <c r="E758" s="4"/>
      <c r="F758" s="7">
        <f t="shared" si="283"/>
        <v>0</v>
      </c>
      <c r="G758" s="87" t="str">
        <f t="shared" si="280"/>
        <v/>
      </c>
      <c r="H758" s="2"/>
      <c r="I758" s="2"/>
      <c r="J758" s="2"/>
      <c r="K758" s="2"/>
      <c r="M758" s="36">
        <f t="shared" si="284"/>
        <v>0</v>
      </c>
      <c r="N758" s="36">
        <f t="shared" si="285"/>
        <v>0</v>
      </c>
      <c r="O758" s="36">
        <f t="shared" si="286"/>
        <v>0</v>
      </c>
      <c r="P758" s="36">
        <f t="shared" si="287"/>
        <v>0</v>
      </c>
      <c r="Q758" s="36">
        <f t="shared" si="288"/>
        <v>0</v>
      </c>
      <c r="R758" s="45">
        <f t="shared" si="289"/>
        <v>0</v>
      </c>
      <c r="S758" s="83" t="str">
        <f t="shared" si="282"/>
        <v>BLANK</v>
      </c>
      <c r="T758" s="46">
        <f t="shared" si="278"/>
        <v>0</v>
      </c>
      <c r="U758" s="31">
        <f t="shared" si="290"/>
        <v>659</v>
      </c>
      <c r="V758" s="31">
        <f>IF(T758=0,0,IF(U758=1,1,IF(COUNTIF($T$65:T757,T758)=0,1,0)))</f>
        <v>0</v>
      </c>
      <c r="W758" s="31">
        <f>IF(T758=0,0,SUM($V$65:V758))</f>
        <v>0</v>
      </c>
      <c r="X758" s="31" t="str">
        <f t="shared" si="279"/>
        <v>-</v>
      </c>
      <c r="Y758" s="43"/>
      <c r="Z758" s="29">
        <v>676</v>
      </c>
      <c r="AA758" s="31" t="str">
        <f t="shared" si="291"/>
        <v/>
      </c>
      <c r="AB758" s="31" t="str">
        <f t="shared" si="292"/>
        <v/>
      </c>
      <c r="AC758" s="31" t="str">
        <f t="shared" si="293"/>
        <v/>
      </c>
      <c r="AD758" s="30">
        <f t="shared" si="294"/>
        <v>0</v>
      </c>
      <c r="AR758" s="1">
        <f>IF($C758='Lookup tables'!$G$13,'Lookup tables'!$I$13,IF($C758='Lookup tables'!$G$14,'Lookup tables'!$I$14,$C758))</f>
        <v>0</v>
      </c>
    </row>
    <row r="759" spans="1:44" x14ac:dyDescent="0.25">
      <c r="A759" s="3"/>
      <c r="B759" s="4"/>
      <c r="C759" s="77"/>
      <c r="D759" s="6">
        <f>IF(ISNUMBER(VLOOKUP(AR759,'Lookup tables'!$I$2:$J$15,2,FALSE)),VLOOKUP(AR759,'Lookup tables'!$I$2:$J$15,2,FALSE),0)</f>
        <v>0</v>
      </c>
      <c r="E759" s="4"/>
      <c r="F759" s="7">
        <f t="shared" si="283"/>
        <v>0</v>
      </c>
      <c r="G759" s="87" t="str">
        <f t="shared" si="280"/>
        <v/>
      </c>
      <c r="H759" s="2"/>
      <c r="I759" s="2"/>
      <c r="J759" s="2"/>
      <c r="K759" s="2"/>
      <c r="M759" s="36">
        <f t="shared" si="284"/>
        <v>0</v>
      </c>
      <c r="N759" s="36">
        <f t="shared" si="285"/>
        <v>0</v>
      </c>
      <c r="O759" s="36">
        <f t="shared" si="286"/>
        <v>0</v>
      </c>
      <c r="P759" s="36">
        <f t="shared" si="287"/>
        <v>0</v>
      </c>
      <c r="Q759" s="36">
        <f t="shared" si="288"/>
        <v>0</v>
      </c>
      <c r="R759" s="45">
        <f t="shared" si="289"/>
        <v>0</v>
      </c>
      <c r="S759" s="83" t="str">
        <f t="shared" si="282"/>
        <v>BLANK</v>
      </c>
      <c r="T759" s="48">
        <f t="shared" si="278"/>
        <v>0</v>
      </c>
      <c r="U759" s="33">
        <f t="shared" si="290"/>
        <v>659</v>
      </c>
      <c r="V759" s="33">
        <f>IF(T759=0,0,IF(U759=1,1,IF(COUNTIF($T$65:T758,T759)=0,1,0)))</f>
        <v>0</v>
      </c>
      <c r="W759" s="33">
        <f>IF(T759=0,0,SUM($V$65:V759))</f>
        <v>0</v>
      </c>
      <c r="X759" s="33" t="str">
        <f t="shared" si="279"/>
        <v>-</v>
      </c>
      <c r="Y759" s="44"/>
      <c r="Z759" s="32">
        <v>677</v>
      </c>
      <c r="AA759" s="33" t="str">
        <f t="shared" si="291"/>
        <v/>
      </c>
      <c r="AB759" s="33" t="str">
        <f t="shared" si="292"/>
        <v/>
      </c>
      <c r="AC759" s="33" t="str">
        <f t="shared" si="293"/>
        <v/>
      </c>
      <c r="AD759" s="34">
        <f t="shared" si="294"/>
        <v>0</v>
      </c>
      <c r="AR759" s="1">
        <f>IF($C759='Lookup tables'!$G$13,'Lookup tables'!$I$13,IF($C759='Lookup tables'!$G$14,'Lookup tables'!$I$14,$C759))</f>
        <v>0</v>
      </c>
    </row>
    <row r="760" spans="1:44" x14ac:dyDescent="0.25">
      <c r="A760" s="19"/>
      <c r="B760" s="2"/>
      <c r="C760" s="2"/>
      <c r="D760" s="2"/>
      <c r="E760" s="2"/>
      <c r="F760" s="2"/>
      <c r="G760" s="87"/>
      <c r="H760" s="2"/>
      <c r="I760" s="2"/>
      <c r="J760" s="2"/>
      <c r="K760" s="2"/>
    </row>
    <row r="761" spans="1:44" ht="15.75" thickBot="1" x14ac:dyDescent="0.3">
      <c r="A761" s="25"/>
      <c r="B761" s="26"/>
      <c r="C761" s="26"/>
      <c r="D761" s="26"/>
      <c r="E761" s="26"/>
      <c r="F761" s="26"/>
      <c r="G761" s="89"/>
      <c r="H761" s="2"/>
      <c r="I761" s="2"/>
      <c r="J761" s="2"/>
      <c r="K761" s="2"/>
    </row>
  </sheetData>
  <mergeCells count="77">
    <mergeCell ref="B17:C17"/>
    <mergeCell ref="B10:C10"/>
    <mergeCell ref="A20:C20"/>
    <mergeCell ref="B167:C167"/>
    <mergeCell ref="B166:C166"/>
    <mergeCell ref="B165:C165"/>
    <mergeCell ref="A138:F138"/>
    <mergeCell ref="A114:F114"/>
    <mergeCell ref="A96:B96"/>
    <mergeCell ref="A21:B21"/>
    <mergeCell ref="A39:F39"/>
    <mergeCell ref="B90:C90"/>
    <mergeCell ref="B91:C91"/>
    <mergeCell ref="B92:C92"/>
    <mergeCell ref="A95:C95"/>
    <mergeCell ref="A63:F63"/>
    <mergeCell ref="A620:C620"/>
    <mergeCell ref="A621:B621"/>
    <mergeCell ref="A639:F639"/>
    <mergeCell ref="A696:B696"/>
    <mergeCell ref="A546:B546"/>
    <mergeCell ref="A564:F564"/>
    <mergeCell ref="A588:F588"/>
    <mergeCell ref="B615:C615"/>
    <mergeCell ref="B616:C616"/>
    <mergeCell ref="B617:C617"/>
    <mergeCell ref="A714:F714"/>
    <mergeCell ref="A738:F738"/>
    <mergeCell ref="A663:F663"/>
    <mergeCell ref="B690:C690"/>
    <mergeCell ref="B691:C691"/>
    <mergeCell ref="B692:C692"/>
    <mergeCell ref="A695:C695"/>
    <mergeCell ref="A545:C545"/>
    <mergeCell ref="A438:F438"/>
    <mergeCell ref="B465:C465"/>
    <mergeCell ref="B466:C466"/>
    <mergeCell ref="B467:C467"/>
    <mergeCell ref="A470:C470"/>
    <mergeCell ref="A471:B471"/>
    <mergeCell ref="A489:F489"/>
    <mergeCell ref="A513:F513"/>
    <mergeCell ref="B540:C540"/>
    <mergeCell ref="B541:C541"/>
    <mergeCell ref="B542:C542"/>
    <mergeCell ref="A414:F414"/>
    <mergeCell ref="B316:C316"/>
    <mergeCell ref="B317:C317"/>
    <mergeCell ref="A320:C320"/>
    <mergeCell ref="A321:B321"/>
    <mergeCell ref="A339:F339"/>
    <mergeCell ref="A363:F363"/>
    <mergeCell ref="B390:C390"/>
    <mergeCell ref="B391:C391"/>
    <mergeCell ref="B392:C392"/>
    <mergeCell ref="A395:C395"/>
    <mergeCell ref="A396:B396"/>
    <mergeCell ref="B315:C315"/>
    <mergeCell ref="A170:C170"/>
    <mergeCell ref="A171:B171"/>
    <mergeCell ref="A189:F189"/>
    <mergeCell ref="A213:F213"/>
    <mergeCell ref="B240:C240"/>
    <mergeCell ref="B241:C241"/>
    <mergeCell ref="B242:C242"/>
    <mergeCell ref="A245:C245"/>
    <mergeCell ref="A246:B246"/>
    <mergeCell ref="A264:F264"/>
    <mergeCell ref="A288:F288"/>
    <mergeCell ref="A1:D1"/>
    <mergeCell ref="A8:C8"/>
    <mergeCell ref="B9:C9"/>
    <mergeCell ref="B15:C15"/>
    <mergeCell ref="B16:C16"/>
    <mergeCell ref="A6:D6"/>
    <mergeCell ref="A4:D4"/>
    <mergeCell ref="A2:D2"/>
  </mergeCells>
  <dataValidations count="3">
    <dataValidation type="list" allowBlank="1" showInputMessage="1" showErrorMessage="1" errorTitle="Select from list" error="You must select the process type from the list." promptTitle="Process Type" prompt="Select the type of the process." sqref="B16:C16 B91:C91 B166:C166 B241:C241 B316:C316 B391:C391 B466:C466 B541:C541 B616:C616 B691:C691" xr:uid="{2B58837E-F162-4884-A95F-E1A3CA0D25EB}">
      <formula1>ProcessType</formula1>
    </dataValidation>
    <dataValidation type="list" allowBlank="1" showInputMessage="1" showErrorMessage="1" errorTitle="You must select from list" error="If the F-GHG emitted from the process is not isted here, enter it in Table 2 below." promptTitle="F-GHG emitted" prompt="Select the F-GHG emitted." sqref="A716:A735 A278:A285 A116:A135 A191:A210 A341:A360 A416:A435 A491:A510 A566:A585 A641:A660 A266:A276 A41:A60" xr:uid="{F779BA2B-C34E-428D-B06C-5F8C7763B944}">
      <formula1>FGHGs</formula1>
    </dataValidation>
    <dataValidation type="list" allowBlank="1" showInputMessage="1" showErrorMessage="1" errorTitle="Select from list" error="You must select from the list of fluorinated GHG groups." promptTitle="Fluorinated GHG Group" prompt="Enter the fluorinated GHG group of which the compound is a member." sqref="C590:C609 C290:C309 C65:C84 C140:C159 C365:C384 C440:C459 C215:C234 C515:C534 C665:C684 C740:C759" xr:uid="{BC728533-4E4E-4BC0-BA60-69EB0FA06BD3}">
      <formula1>FGHGGroup</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D26B-9788-498E-B9D4-B7AAC8602D9A}">
  <dimension ref="A1:U418"/>
  <sheetViews>
    <sheetView showGridLines="0" zoomScale="85" zoomScaleNormal="85" workbookViewId="0">
      <selection activeCell="D250" sqref="D250"/>
    </sheetView>
  </sheetViews>
  <sheetFormatPr defaultRowHeight="15" x14ac:dyDescent="0.25"/>
  <cols>
    <col min="1" max="1" width="4.5703125" bestFit="1" customWidth="1"/>
    <col min="2" max="2" width="59.140625" style="63" customWidth="1"/>
    <col min="3" max="3" width="24.85546875" bestFit="1" customWidth="1"/>
    <col min="4" max="4" width="62.42578125" style="63" bestFit="1" customWidth="1"/>
    <col min="5" max="5" width="14.42578125" customWidth="1"/>
    <col min="6" max="6" width="17.5703125" customWidth="1"/>
    <col min="7" max="7" width="37" hidden="1" customWidth="1"/>
    <col min="9" max="9" width="36.140625" customWidth="1"/>
    <col min="10" max="10" width="35.28515625" customWidth="1"/>
    <col min="11" max="11" width="40.7109375" customWidth="1"/>
    <col min="12" max="12" width="1.85546875" customWidth="1"/>
    <col min="13" max="13" width="45.140625" customWidth="1"/>
    <col min="14" max="14" width="36.85546875" customWidth="1"/>
    <col min="15" max="15" width="44.28515625" customWidth="1"/>
    <col min="16" max="16" width="7.7109375" customWidth="1"/>
    <col min="17" max="17" width="17" hidden="1" customWidth="1"/>
    <col min="18" max="18" width="25.28515625" hidden="1" customWidth="1"/>
    <col min="19" max="19" width="31.42578125" hidden="1" customWidth="1"/>
    <col min="20" max="21" width="36.7109375" hidden="1" customWidth="1"/>
    <col min="22" max="24" width="0" hidden="1" customWidth="1"/>
  </cols>
  <sheetData>
    <row r="1" spans="2:20" ht="48" customHeight="1" thickBot="1" x14ac:dyDescent="0.3">
      <c r="B1" s="54" t="s">
        <v>59</v>
      </c>
      <c r="C1" s="52" t="s">
        <v>35</v>
      </c>
      <c r="D1" s="74" t="s">
        <v>34</v>
      </c>
      <c r="E1" s="54" t="s">
        <v>37</v>
      </c>
      <c r="F1" s="54" t="s">
        <v>43</v>
      </c>
      <c r="G1" s="54" t="s">
        <v>59</v>
      </c>
    </row>
    <row r="2" spans="2:20" ht="30" x14ac:dyDescent="0.25">
      <c r="B2" s="35" t="s">
        <v>60</v>
      </c>
      <c r="C2" s="91" t="s">
        <v>61</v>
      </c>
      <c r="D2" s="92" t="s">
        <v>62</v>
      </c>
      <c r="E2" s="61">
        <f ca="1">SUMIF('Process information'!$I$41:$I$759,Summary!D2,'Process information'!$J$41:$J$735)</f>
        <v>0</v>
      </c>
      <c r="F2" s="51">
        <f>SUMIF('Process information'!$I$41:$I$735,Summary!D2,'Process information'!$K$41:$K$735)</f>
        <v>0</v>
      </c>
      <c r="G2" s="98" t="str">
        <f>IF(F2&lt;&gt;0,IF(F2&gt;=1000,"Greater Than or Equal to 1,000 mtCO2e","Less Than 1,000 mtCO2e"),"-")</f>
        <v>-</v>
      </c>
      <c r="I2" s="151" t="s">
        <v>63</v>
      </c>
      <c r="J2" s="152"/>
      <c r="K2" s="152"/>
      <c r="L2" s="152"/>
      <c r="M2" s="152"/>
      <c r="N2" s="152"/>
      <c r="O2" s="153"/>
    </row>
    <row r="3" spans="2:20" ht="32.25" thickBot="1" x14ac:dyDescent="0.4">
      <c r="B3" s="35" t="s">
        <v>60</v>
      </c>
      <c r="C3" s="91" t="s">
        <v>64</v>
      </c>
      <c r="D3" s="92" t="s">
        <v>39</v>
      </c>
      <c r="E3" s="61">
        <f ca="1">SUMIF('Process information'!$I$41:$I$759,Summary!D3,'Process information'!$J$41:$J$735)</f>
        <v>0</v>
      </c>
      <c r="F3" s="51">
        <f>SUMIF('Process information'!$I$41:$I$735,Summary!D3,'Process information'!$K$41:$K$735)</f>
        <v>0</v>
      </c>
      <c r="G3" s="98" t="str">
        <f t="shared" ref="G3:G66" si="0">IF(F3&lt;&gt;0,IF(F3&gt;=1000,"Greater Than or Equal to 1,000 mtCO2e","Less Than 1,000 mtCO2e"),"-")</f>
        <v>-</v>
      </c>
      <c r="I3" s="154" t="s">
        <v>65</v>
      </c>
      <c r="J3" s="155"/>
      <c r="K3" s="155"/>
      <c r="L3" s="75"/>
      <c r="M3" s="149" t="s">
        <v>66</v>
      </c>
      <c r="N3" s="149"/>
      <c r="O3" s="150"/>
    </row>
    <row r="4" spans="2:20" ht="15.75" thickBot="1" x14ac:dyDescent="0.3">
      <c r="B4" s="35" t="s">
        <v>21</v>
      </c>
      <c r="C4" s="91" t="s">
        <v>67</v>
      </c>
      <c r="D4" s="92" t="s">
        <v>68</v>
      </c>
      <c r="E4" s="61">
        <f ca="1">SUMIF('Process information'!$I$41:$I$759,Summary!D4,'Process information'!$J$41:$J$735)</f>
        <v>0</v>
      </c>
      <c r="F4" s="51">
        <f>SUMIF('Process information'!$I$41:$I$735,Summary!D4,'Process information'!$K$41:$K$735)</f>
        <v>0</v>
      </c>
      <c r="G4" s="98" t="str">
        <f t="shared" si="0"/>
        <v>-</v>
      </c>
    </row>
    <row r="5" spans="2:20" ht="30" x14ac:dyDescent="0.25">
      <c r="B5" s="35" t="s">
        <v>60</v>
      </c>
      <c r="C5" s="91" t="s">
        <v>69</v>
      </c>
      <c r="D5" s="92" t="s">
        <v>70</v>
      </c>
      <c r="E5" s="61">
        <f ca="1">SUMIF('Process information'!$I$41:$I$759,Summary!D5,'Process information'!$J$41:$J$735)</f>
        <v>0</v>
      </c>
      <c r="F5" s="51">
        <f>SUMIF('Process information'!$I$41:$I$735,Summary!D5,'Process information'!$K$41:$K$735)</f>
        <v>0</v>
      </c>
      <c r="G5" s="98" t="str">
        <f t="shared" si="0"/>
        <v>-</v>
      </c>
      <c r="J5" s="68" t="s">
        <v>71</v>
      </c>
      <c r="K5" s="100"/>
      <c r="O5" s="68" t="s">
        <v>71</v>
      </c>
      <c r="P5" s="65"/>
      <c r="Q5" s="65"/>
      <c r="R5" s="147" t="s">
        <v>72</v>
      </c>
      <c r="S5" s="147"/>
    </row>
    <row r="6" spans="2:20" ht="30" x14ac:dyDescent="0.25">
      <c r="B6" s="35" t="s">
        <v>60</v>
      </c>
      <c r="C6" s="91" t="s">
        <v>73</v>
      </c>
      <c r="D6" s="92" t="s">
        <v>74</v>
      </c>
      <c r="E6" s="61">
        <f ca="1">SUMIF('Process information'!$I$41:$I$759,Summary!D6,'Process information'!$J$41:$J$735)</f>
        <v>0</v>
      </c>
      <c r="F6" s="51">
        <f>SUMIF('Process information'!$I$41:$I$735,Summary!D6,'Process information'!$K$41:$K$735)</f>
        <v>0</v>
      </c>
      <c r="G6" s="98" t="str">
        <f t="shared" si="0"/>
        <v>-</v>
      </c>
      <c r="J6" s="69"/>
      <c r="K6" s="31"/>
      <c r="M6" s="33"/>
      <c r="N6" s="33"/>
      <c r="O6" s="69"/>
      <c r="R6" s="148" t="s">
        <v>75</v>
      </c>
      <c r="S6" s="148"/>
      <c r="T6" s="148"/>
    </row>
    <row r="7" spans="2:20" ht="15" customHeight="1" x14ac:dyDescent="0.35">
      <c r="B7" s="35" t="s">
        <v>60</v>
      </c>
      <c r="C7" s="91" t="s">
        <v>76</v>
      </c>
      <c r="D7" s="92" t="s">
        <v>77</v>
      </c>
      <c r="E7" s="61">
        <f ca="1">SUMIF('Process information'!$I$41:$I$759,Summary!D7,'Process information'!$J$41:$J$735)</f>
        <v>0</v>
      </c>
      <c r="F7" s="51">
        <f>SUMIF('Process information'!$I$41:$I$735,Summary!D7,'Process information'!$K$41:$K$735)</f>
        <v>0</v>
      </c>
      <c r="G7" s="98" t="str">
        <f t="shared" si="0"/>
        <v>-</v>
      </c>
      <c r="I7" s="67" t="s">
        <v>78</v>
      </c>
      <c r="J7" s="70" t="s">
        <v>79</v>
      </c>
      <c r="K7" s="74" t="s">
        <v>80</v>
      </c>
      <c r="L7" s="63"/>
      <c r="M7" s="73" t="s">
        <v>59</v>
      </c>
      <c r="N7" s="79" t="s">
        <v>79</v>
      </c>
      <c r="O7" s="70" t="s">
        <v>80</v>
      </c>
      <c r="P7" s="63"/>
      <c r="Q7" s="63"/>
      <c r="R7" s="64" t="s">
        <v>59</v>
      </c>
      <c r="S7" s="54" t="s">
        <v>37</v>
      </c>
      <c r="T7" s="54" t="s">
        <v>43</v>
      </c>
    </row>
    <row r="8" spans="2:20" ht="30" x14ac:dyDescent="0.25">
      <c r="B8" s="35" t="s">
        <v>21</v>
      </c>
      <c r="C8" s="91" t="s">
        <v>81</v>
      </c>
      <c r="D8" s="92" t="s">
        <v>82</v>
      </c>
      <c r="E8" s="61">
        <f ca="1">SUMIF('Process information'!$I$41:$I$759,Summary!D8,'Process information'!$J$41:$J$735)</f>
        <v>0</v>
      </c>
      <c r="F8" s="51">
        <f>SUMIF('Process information'!$I$41:$I$735,Summary!D8,'Process information'!$K$41:$K$735)</f>
        <v>0</v>
      </c>
      <c r="G8" s="98" t="str">
        <f t="shared" si="0"/>
        <v>-</v>
      </c>
      <c r="I8" s="78" t="str">
        <f t="array" ref="I8">IFERROR(INDEX($D$2:$G$418,SMALL(IF($G$2:$G$418=$I$3,ROW($G$2:$G$418)),ROW(1:1))-1,1),"-")</f>
        <v>-</v>
      </c>
      <c r="J8" s="71" t="str">
        <f t="array" ref="J8">IFERROR(INDEX($D$2:$G$418,SMALL(IF($G$2:$G$418=$I$3,ROW($G$2:$G$418)),ROW(1:1))-1,2),"-")</f>
        <v>-</v>
      </c>
      <c r="K8" s="76" t="str">
        <f t="array" ref="K8">IFERROR(INDEX($D$2:$G$418,SMALL(IF($G$2:$G$418=$I$3,ROW($G$2:$G$418)),ROW(1:1))-1,3),"-")</f>
        <v>-</v>
      </c>
      <c r="M8" s="78" t="str">
        <f t="array" ref="M8">IF(ISNA(INDEX($R$8:$R$174,MATCH(0,COUNTIF($M$7:M7,$R$8:$R$174),0))),"-",INDEX($R$8:$R$174,MATCH(0,COUNTIF($M$7:M7,$R$8:$R$174),0)))</f>
        <v>-</v>
      </c>
      <c r="N8" s="80">
        <f>SUMIF($R$8:$R$174,M8,$S$8:$S$174)</f>
        <v>0</v>
      </c>
      <c r="O8" s="81">
        <f>SUMIF($R$8:$R$174,M8,$T$8:$T$174)</f>
        <v>0</v>
      </c>
      <c r="R8" s="36" t="str">
        <f t="array" ref="R8">IFERROR(INDEX($B$2:$G$418,SMALL(IF($G$2:$G$418=$R$6,ROW($G$2:$G$418)),ROW(1:1))-1,1),"-")</f>
        <v>-</v>
      </c>
      <c r="S8" s="36" t="str">
        <f t="array" ref="S8">IFERROR(INDEX($D$2:$G$418,SMALL(IF($G$2:$G$418=$R$6,ROW($G$2:$G$418)),ROW(1:1))-1,2),"-")</f>
        <v>-</v>
      </c>
      <c r="T8" s="66" t="str">
        <f t="array" ref="T8">IFERROR(INDEX($D$2:$G$418,SMALL(IF($G$2:$G$418=$R$6,ROW($G$2:$G$418)),ROW(1:1))-1,3),"-")</f>
        <v>-</v>
      </c>
    </row>
    <row r="9" spans="2:20" x14ac:dyDescent="0.25">
      <c r="B9" s="35" t="s">
        <v>21</v>
      </c>
      <c r="C9" s="91" t="s">
        <v>83</v>
      </c>
      <c r="D9" s="92" t="s">
        <v>84</v>
      </c>
      <c r="E9" s="61">
        <f ca="1">SUMIF('Process information'!$I$41:$I$759,Summary!D9,'Process information'!$J$41:$J$735)</f>
        <v>0</v>
      </c>
      <c r="F9" s="51">
        <f>SUMIF('Process information'!$I$41:$I$735,Summary!D9,'Process information'!$K$41:$K$735)</f>
        <v>0</v>
      </c>
      <c r="G9" s="98" t="str">
        <f t="shared" si="0"/>
        <v>-</v>
      </c>
      <c r="I9" s="78" t="str">
        <f t="array" ref="I9">IFERROR(INDEX($D$2:$G$418,SMALL(IF($G$2:$G$418=$I$3,ROW($G$2:$G$418)),ROW(2:2))-1,1),"-")</f>
        <v>-</v>
      </c>
      <c r="J9" s="71" t="str">
        <f t="array" ref="J9">IFERROR(INDEX($D$2:$G$418,SMALL(IF($G$2:$G$418=$I$3,ROW($G$2:$G$418)),ROW(2:2))-1,2),"-")</f>
        <v>-</v>
      </c>
      <c r="K9" s="76" t="str">
        <f t="array" ref="K9">IFERROR(INDEX($D$2:$G$418,SMALL(IF($G$2:$G$418=$I$3,ROW($G$2:$G$418)),ROW(2:2))-1,3),"-")</f>
        <v>-</v>
      </c>
      <c r="M9" s="78" t="str">
        <f t="array" ref="M9">IF(ISNA(INDEX($R$8:$R$174,MATCH(0,COUNTIF($M$7:M8,$R$8:$R$174),0))),"-",INDEX($R$8:$R$174,MATCH(0,COUNTIF($M$7:M8,$R$8:$R$174),0)))</f>
        <v>-</v>
      </c>
      <c r="N9" s="80">
        <f t="shared" ref="N9:N72" si="1">SUMIF($R$8:$R$174,M9,$S$8:$S$174)</f>
        <v>0</v>
      </c>
      <c r="O9" s="81">
        <f t="shared" ref="O9:O72" si="2">SUMIF($R$8:$R$174,M9,$T$8:$T$174)</f>
        <v>0</v>
      </c>
      <c r="R9" s="36" t="str">
        <f t="array" ref="R9">IFERROR(INDEX($B$2:$G$418,SMALL(IF($G$2:$G$418=$R$6,ROW($G$2:$G$418)),ROW(2:2))-1,1),"-")</f>
        <v>-</v>
      </c>
      <c r="S9" s="36" t="str">
        <f t="array" ref="S9">IFERROR(INDEX($D$2:$G$418,SMALL(IF($G$2:$G$418=$R$6,ROW($G$2:$G$418)),ROW(2:2))-1,2),"-")</f>
        <v>-</v>
      </c>
      <c r="T9" s="66" t="str">
        <f t="array" ref="T9">IFERROR(INDEX($D$2:$G$418,SMALL(IF($G$2:$G$418=$R$6,ROW($G$2:$G$418)),ROW(2:2))-1,3),"-")</f>
        <v>-</v>
      </c>
    </row>
    <row r="10" spans="2:20" x14ac:dyDescent="0.25">
      <c r="B10" s="35" t="s">
        <v>21</v>
      </c>
      <c r="C10" s="91" t="s">
        <v>85</v>
      </c>
      <c r="D10" s="92" t="s">
        <v>86</v>
      </c>
      <c r="E10" s="61">
        <f ca="1">SUMIF('Process information'!$I$41:$I$759,Summary!D10,'Process information'!$J$41:$J$735)</f>
        <v>0</v>
      </c>
      <c r="F10" s="51">
        <f>SUMIF('Process information'!$I$41:$I$735,Summary!D10,'Process information'!$K$41:$K$735)</f>
        <v>0</v>
      </c>
      <c r="G10" s="98" t="str">
        <f t="shared" si="0"/>
        <v>-</v>
      </c>
      <c r="I10" s="78" t="str">
        <f t="array" ref="I10">IFERROR(INDEX($D$2:$G$418,SMALL(IF($G$2:$G$418=$I$3,ROW($G$2:$G$418)),ROW(3:3))-1,1),"-")</f>
        <v>-</v>
      </c>
      <c r="J10" s="71" t="str">
        <f t="array" ref="J10">IFERROR(INDEX($D$2:$G$418,SMALL(IF($G$2:$G$418=$I$3,ROW($G$2:$G$418)),ROW(3:3))-1,2),"-")</f>
        <v>-</v>
      </c>
      <c r="K10" s="76" t="str">
        <f t="array" ref="K10">IFERROR(INDEX($D$2:$G$418,SMALL(IF($G$2:$G$418=$I$3,ROW($G$2:$G$418)),ROW(3:3))-1,3),"-")</f>
        <v>-</v>
      </c>
      <c r="M10" s="78" t="str">
        <f t="array" ref="M10">IF(ISNA(INDEX($R$8:$R$174,MATCH(0,COUNTIF($M$7:M9,$R$8:$R$174),0))),"-",INDEX($R$8:$R$174,MATCH(0,COUNTIF($M$7:M9,$R$8:$R$174),0)))</f>
        <v>-</v>
      </c>
      <c r="N10" s="80">
        <f t="shared" si="1"/>
        <v>0</v>
      </c>
      <c r="O10" s="81">
        <f t="shared" si="2"/>
        <v>0</v>
      </c>
      <c r="R10" s="36" t="str">
        <f t="array" ref="R10">IFERROR(INDEX($B$2:$G$418,SMALL(IF($G$2:$G$418=$R$6,ROW($G$2:$G$418)),ROW(3:3))-1,1),"-")</f>
        <v>-</v>
      </c>
      <c r="S10" s="36" t="str">
        <f t="array" ref="S10">IFERROR(INDEX($D$2:$G$418,SMALL(IF($G$2:$G$418=$R$6,ROW($G$2:$G$418)),ROW(3:3))-1,2),"-")</f>
        <v>-</v>
      </c>
      <c r="T10" s="66" t="str">
        <f t="array" ref="T10">IFERROR(INDEX($D$2:$G$418,SMALL(IF($G$2:$G$418=$R$6,ROW($G$2:$G$418)),ROW(3:3))-1,3),"-")</f>
        <v>-</v>
      </c>
    </row>
    <row r="11" spans="2:20" x14ac:dyDescent="0.25">
      <c r="B11" s="35" t="s">
        <v>21</v>
      </c>
      <c r="C11" s="91" t="s">
        <v>87</v>
      </c>
      <c r="D11" s="92" t="s">
        <v>88</v>
      </c>
      <c r="E11" s="61">
        <f ca="1">SUMIF('Process information'!$I$41:$I$759,Summary!D11,'Process information'!$J$41:$J$735)</f>
        <v>0</v>
      </c>
      <c r="F11" s="51">
        <f>SUMIF('Process information'!$I$41:$I$735,Summary!D11,'Process information'!$K$41:$K$735)</f>
        <v>0</v>
      </c>
      <c r="G11" s="98" t="str">
        <f t="shared" si="0"/>
        <v>-</v>
      </c>
      <c r="I11" s="78" t="str">
        <f t="array" ref="I11">IFERROR(INDEX($D$2:$G$418,SMALL(IF($G$2:$G$418=$I$3,ROW($G$2:$G$418)),ROW(4:4))-1,1),"-")</f>
        <v>-</v>
      </c>
      <c r="J11" s="71" t="str">
        <f t="array" ref="J11">IFERROR(INDEX($D$2:$G$418,SMALL(IF($G$2:$G$418=$I$3,ROW($G$2:$G$418)),ROW(4:4))-1,2),"-")</f>
        <v>-</v>
      </c>
      <c r="K11" s="76" t="str">
        <f t="array" ref="K11">IFERROR(INDEX($D$2:$G$418,SMALL(IF($G$2:$G$418=$I$3,ROW($G$2:$G$418)),ROW(4:4))-1,3),"-")</f>
        <v>-</v>
      </c>
      <c r="M11" s="78" t="str">
        <f t="array" ref="M11">IF(ISNA(INDEX($R$8:$R$174,MATCH(0,COUNTIF($M$7:M10,$R$8:$R$174),0))),"-",INDEX($R$8:$R$174,MATCH(0,COUNTIF($M$7:M10,$R$8:$R$174),0)))</f>
        <v>-</v>
      </c>
      <c r="N11" s="80">
        <f t="shared" si="1"/>
        <v>0</v>
      </c>
      <c r="O11" s="81">
        <f t="shared" si="2"/>
        <v>0</v>
      </c>
      <c r="R11" s="36" t="str">
        <f t="array" ref="R11">IFERROR(INDEX($B$2:$G$418,SMALL(IF($G$2:$G$418=$R$6,ROW($G$2:$G$418)),ROW(4:4))-1,1),"-")</f>
        <v>-</v>
      </c>
      <c r="S11" s="36" t="str">
        <f t="array" ref="S11">IFERROR(INDEX($D$2:$G$418,SMALL(IF($G$2:$G$418=$R$6,ROW($G$2:$G$418)),ROW(4:4))-1,2),"-")</f>
        <v>-</v>
      </c>
      <c r="T11" s="66" t="str">
        <f t="array" ref="T11">IFERROR(INDEX($D$2:$G$418,SMALL(IF($G$2:$G$418=$R$6,ROW($G$2:$G$418)),ROW(4:4))-1,3),"-")</f>
        <v>-</v>
      </c>
    </row>
    <row r="12" spans="2:20" x14ac:dyDescent="0.25">
      <c r="B12" s="35" t="s">
        <v>21</v>
      </c>
      <c r="C12" s="91" t="s">
        <v>89</v>
      </c>
      <c r="D12" s="92" t="s">
        <v>90</v>
      </c>
      <c r="E12" s="61">
        <f ca="1">SUMIF('Process information'!$I$41:$I$759,Summary!D12,'Process information'!$J$41:$J$735)</f>
        <v>0</v>
      </c>
      <c r="F12" s="51">
        <f>SUMIF('Process information'!$I$41:$I$735,Summary!D12,'Process information'!$K$41:$K$735)</f>
        <v>0</v>
      </c>
      <c r="G12" s="98" t="str">
        <f t="shared" si="0"/>
        <v>-</v>
      </c>
      <c r="I12" s="78" t="str">
        <f t="array" ref="I12">IFERROR(INDEX($D$2:$G$418,SMALL(IF($G$2:$G$418=$I$3,ROW($G$2:$G$418)),ROW(5:5))-1,1),"-")</f>
        <v>-</v>
      </c>
      <c r="J12" s="71" t="str">
        <f t="array" ref="J12">IFERROR(INDEX($D$2:$G$418,SMALL(IF($G$2:$G$418=$I$3,ROW($G$2:$G$418)),ROW(5:5))-1,2),"-")</f>
        <v>-</v>
      </c>
      <c r="K12" s="76" t="str">
        <f t="array" ref="K12">IFERROR(INDEX($D$2:$G$418,SMALL(IF($G$2:$G$418=$I$3,ROW($G$2:$G$418)),ROW(5:5))-1,3),"-")</f>
        <v>-</v>
      </c>
      <c r="M12" s="78" t="str">
        <f t="array" ref="M12">IF(ISNA(INDEX($R$8:$R$174,MATCH(0,COUNTIF($M$7:M11,$R$8:$R$174),0))),"-",INDEX($R$8:$R$174,MATCH(0,COUNTIF($M$7:M11,$R$8:$R$174),0)))</f>
        <v>-</v>
      </c>
      <c r="N12" s="80">
        <f t="shared" si="1"/>
        <v>0</v>
      </c>
      <c r="O12" s="81">
        <f t="shared" si="2"/>
        <v>0</v>
      </c>
      <c r="R12" s="36" t="str">
        <f t="array" ref="R12">IFERROR(INDEX($B$2:$G$418,SMALL(IF($G$2:$G$418=$R$6,ROW($G$2:$G$418)),ROW(5:5))-1,1),"-")</f>
        <v>-</v>
      </c>
      <c r="S12" s="36" t="str">
        <f t="array" ref="S12">IFERROR(INDEX($D$2:$G$418,SMALL(IF($G$2:$G$418=$R$6,ROW($G$2:$G$418)),ROW(5:5))-1,2),"-")</f>
        <v>-</v>
      </c>
      <c r="T12" s="66" t="str">
        <f t="array" ref="T12">IFERROR(INDEX($D$2:$G$418,SMALL(IF($G$2:$G$418=$R$6,ROW($G$2:$G$418)),ROW(5:5))-1,3),"-")</f>
        <v>-</v>
      </c>
    </row>
    <row r="13" spans="2:20" ht="30" x14ac:dyDescent="0.25">
      <c r="B13" s="35" t="s">
        <v>60</v>
      </c>
      <c r="C13" s="91" t="s">
        <v>91</v>
      </c>
      <c r="D13" s="92" t="s">
        <v>92</v>
      </c>
      <c r="E13" s="61">
        <f ca="1">SUMIF('Process information'!$I$41:$I$759,Summary!D13,'Process information'!$J$41:$J$735)</f>
        <v>0</v>
      </c>
      <c r="F13" s="51">
        <f>SUMIF('Process information'!$I$41:$I$735,Summary!D13,'Process information'!$K$41:$K$735)</f>
        <v>0</v>
      </c>
      <c r="G13" s="98" t="str">
        <f t="shared" si="0"/>
        <v>-</v>
      </c>
      <c r="I13" s="78" t="str">
        <f t="array" ref="I13">IFERROR(INDEX($D$2:$G$418,SMALL(IF($G$2:$G$418=$I$3,ROW($G$2:$G$418)),ROW(6:6))-1,1),"-")</f>
        <v>-</v>
      </c>
      <c r="J13" s="71" t="str">
        <f t="array" ref="J13">IFERROR(INDEX($D$2:$G$418,SMALL(IF($G$2:$G$418=$I$3,ROW($G$2:$G$418)),ROW(6:6))-1,2),"-")</f>
        <v>-</v>
      </c>
      <c r="K13" s="76" t="str">
        <f t="array" ref="K13">IFERROR(INDEX($D$2:$G$418,SMALL(IF($G$2:$G$418=$I$3,ROW($G$2:$G$418)),ROW(6:6))-1,3),"-")</f>
        <v>-</v>
      </c>
      <c r="M13" s="78" t="str">
        <f t="array" ref="M13">IF(ISNA(INDEX($R$8:$R$174,MATCH(0,COUNTIF($M$7:M12,$R$8:$R$174),0))),"-",INDEX($R$8:$R$174,MATCH(0,COUNTIF($M$7:M12,$R$8:$R$174),0)))</f>
        <v>-</v>
      </c>
      <c r="N13" s="80">
        <f t="shared" si="1"/>
        <v>0</v>
      </c>
      <c r="O13" s="81">
        <f t="shared" si="2"/>
        <v>0</v>
      </c>
      <c r="R13" s="36" t="str">
        <f t="array" ref="R13">IFERROR(INDEX($B$2:$G$418,SMALL(IF($G$2:$G$418=$R$6,ROW($G$2:$G$418)),ROW(6:6))-1,1),"-")</f>
        <v>-</v>
      </c>
      <c r="S13" s="36" t="str">
        <f t="array" ref="S13">IFERROR(INDEX($D$2:$G$418,SMALL(IF($G$2:$G$418=$R$6,ROW($G$2:$G$418)),ROW(6:6))-1,2),"-")</f>
        <v>-</v>
      </c>
      <c r="T13" s="66" t="str">
        <f t="array" ref="T13">IFERROR(INDEX($D$2:$G$418,SMALL(IF($G$2:$G$418=$R$6,ROW($G$2:$G$418)),ROW(6:6))-1,3),"-")</f>
        <v>-</v>
      </c>
    </row>
    <row r="14" spans="2:20" ht="30" x14ac:dyDescent="0.25">
      <c r="B14" s="35" t="s">
        <v>60</v>
      </c>
      <c r="C14" s="91" t="s">
        <v>93</v>
      </c>
      <c r="D14" s="92" t="s">
        <v>94</v>
      </c>
      <c r="E14" s="61">
        <f ca="1">SUMIF('Process information'!$I$41:$I$759,Summary!D14,'Process information'!$J$41:$J$735)</f>
        <v>0</v>
      </c>
      <c r="F14" s="51">
        <f>SUMIF('Process information'!$I$41:$I$735,Summary!D14,'Process information'!$K$41:$K$735)</f>
        <v>0</v>
      </c>
      <c r="G14" s="98" t="str">
        <f t="shared" si="0"/>
        <v>-</v>
      </c>
      <c r="I14" s="78" t="str">
        <f t="array" ref="I14">IFERROR(INDEX($D$2:$G$418,SMALL(IF($G$2:$G$418=$I$3,ROW($G$2:$G$418)),ROW(7:7))-1,1),"-")</f>
        <v>-</v>
      </c>
      <c r="J14" s="71" t="str">
        <f t="array" ref="J14">IFERROR(INDEX($D$2:$G$418,SMALL(IF($G$2:$G$418=$I$3,ROW($G$2:$G$418)),ROW(7:7))-1,2),"-")</f>
        <v>-</v>
      </c>
      <c r="K14" s="76" t="str">
        <f t="array" ref="K14">IFERROR(INDEX($D$2:$G$418,SMALL(IF($G$2:$G$418=$I$3,ROW($G$2:$G$418)),ROW(7:7))-1,3),"-")</f>
        <v>-</v>
      </c>
      <c r="M14" s="78" t="str">
        <f t="array" ref="M14">IF(ISNA(INDEX($R$8:$R$174,MATCH(0,COUNTIF($M$7:M13,$R$8:$R$174),0))),"-",INDEX($R$8:$R$174,MATCH(0,COUNTIF($M$7:M13,$R$8:$R$174),0)))</f>
        <v>-</v>
      </c>
      <c r="N14" s="80">
        <f t="shared" si="1"/>
        <v>0</v>
      </c>
      <c r="O14" s="81">
        <f t="shared" si="2"/>
        <v>0</v>
      </c>
      <c r="R14" s="36" t="str">
        <f t="array" ref="R14">IFERROR(INDEX($B$2:$G$418,SMALL(IF($G$2:$G$418=$R$6,ROW($G$2:$G$418)),ROW(7:7))-1,1),"-")</f>
        <v>-</v>
      </c>
      <c r="S14" s="36" t="str">
        <f t="array" ref="S14">IFERROR(INDEX($D$2:$G$418,SMALL(IF($G$2:$G$418=$R$6,ROW($G$2:$G$418)),ROW(7:7))-1,2),"-")</f>
        <v>-</v>
      </c>
      <c r="T14" s="66" t="str">
        <f t="array" ref="T14">IFERROR(INDEX($D$2:$G$418,SMALL(IF($G$2:$G$418=$R$6,ROW($G$2:$G$418)),ROW(7:7))-1,3),"-")</f>
        <v>-</v>
      </c>
    </row>
    <row r="15" spans="2:20" ht="30" x14ac:dyDescent="0.25">
      <c r="B15" s="35" t="s">
        <v>60</v>
      </c>
      <c r="C15" s="91" t="s">
        <v>95</v>
      </c>
      <c r="D15" s="92" t="s">
        <v>96</v>
      </c>
      <c r="E15" s="61">
        <f ca="1">SUMIF('Process information'!$I$41:$I$759,Summary!D15,'Process information'!$J$41:$J$735)</f>
        <v>0</v>
      </c>
      <c r="F15" s="51">
        <f>SUMIF('Process information'!$I$41:$I$735,Summary!D15,'Process information'!$K$41:$K$735)</f>
        <v>0</v>
      </c>
      <c r="G15" s="98" t="str">
        <f t="shared" si="0"/>
        <v>-</v>
      </c>
      <c r="I15" s="78" t="str">
        <f t="array" ref="I15">IFERROR(INDEX($D$2:$G$418,SMALL(IF($G$2:$G$418=$I$3,ROW($G$2:$G$418)),ROW(8:8))-1,1),"-")</f>
        <v>-</v>
      </c>
      <c r="J15" s="71" t="str">
        <f t="array" ref="J15">IFERROR(INDEX($D$2:$G$418,SMALL(IF($G$2:$G$418=$I$3,ROW($G$2:$G$418)),ROW(8:8))-1,2),"-")</f>
        <v>-</v>
      </c>
      <c r="K15" s="76" t="str">
        <f t="array" ref="K15">IFERROR(INDEX($D$2:$G$418,SMALL(IF($G$2:$G$418=$I$3,ROW($G$2:$G$418)),ROW(8:8))-1,3),"-")</f>
        <v>-</v>
      </c>
      <c r="M15" s="78" t="str">
        <f t="array" ref="M15">IF(ISNA(INDEX($R$8:$R$174,MATCH(0,COUNTIF($M$7:M14,$R$8:$R$174),0))),"-",INDEX($R$8:$R$174,MATCH(0,COUNTIF($M$7:M14,$R$8:$R$174),0)))</f>
        <v>-</v>
      </c>
      <c r="N15" s="80">
        <f t="shared" si="1"/>
        <v>0</v>
      </c>
      <c r="O15" s="81">
        <f t="shared" si="2"/>
        <v>0</v>
      </c>
      <c r="R15" s="36" t="str">
        <f t="array" ref="R15">IFERROR(INDEX($B$2:$G$418,SMALL(IF($G$2:$G$418=$R$6,ROW($G$2:$G$418)),ROW(8:8))-1,1),"-")</f>
        <v>-</v>
      </c>
      <c r="S15" s="36" t="str">
        <f t="array" ref="S15">IFERROR(INDEX($D$2:$G$418,SMALL(IF($G$2:$G$418=$R$6,ROW($G$2:$G$418)),ROW(8:8))-1,2),"-")</f>
        <v>-</v>
      </c>
      <c r="T15" s="66" t="str">
        <f t="array" ref="T15">IFERROR(INDEX($D$2:$G$418,SMALL(IF($G$2:$G$418=$R$6,ROW($G$2:$G$418)),ROW(8:8))-1,3),"-")</f>
        <v>-</v>
      </c>
    </row>
    <row r="16" spans="2:20" ht="30" x14ac:dyDescent="0.25">
      <c r="B16" s="35" t="s">
        <v>60</v>
      </c>
      <c r="C16" s="91" t="s">
        <v>97</v>
      </c>
      <c r="D16" s="92" t="s">
        <v>98</v>
      </c>
      <c r="E16" s="61">
        <f ca="1">SUMIF('Process information'!$I$41:$I$759,Summary!D16,'Process information'!$J$41:$J$735)</f>
        <v>0</v>
      </c>
      <c r="F16" s="51">
        <f>SUMIF('Process information'!$I$41:$I$735,Summary!D16,'Process information'!$K$41:$K$735)</f>
        <v>0</v>
      </c>
      <c r="G16" s="98" t="str">
        <f t="shared" si="0"/>
        <v>-</v>
      </c>
      <c r="I16" s="78" t="str">
        <f t="array" ref="I16">IFERROR(INDEX($D$2:$G$418,SMALL(IF($G$2:$G$418=$I$3,ROW($G$2:$G$418)),ROW(9:9))-1,1),"-")</f>
        <v>-</v>
      </c>
      <c r="J16" s="71" t="str">
        <f t="array" ref="J16">IFERROR(INDEX($D$2:$G$418,SMALL(IF($G$2:$G$418=$I$3,ROW($G$2:$G$418)),ROW(9:9))-1,2),"-")</f>
        <v>-</v>
      </c>
      <c r="K16" s="76" t="str">
        <f t="array" ref="K16">IFERROR(INDEX($D$2:$G$418,SMALL(IF($G$2:$G$418=$I$3,ROW($G$2:$G$418)),ROW(9:9))-1,3),"-")</f>
        <v>-</v>
      </c>
      <c r="M16" s="78" t="str">
        <f t="array" ref="M16">IF(ISNA(INDEX($R$8:$R$174,MATCH(0,COUNTIF($M$7:M15,$R$8:$R$174),0))),"-",INDEX($R$8:$R$174,MATCH(0,COUNTIF($M$7:M15,$R$8:$R$174),0)))</f>
        <v>-</v>
      </c>
      <c r="N16" s="80">
        <f t="shared" si="1"/>
        <v>0</v>
      </c>
      <c r="O16" s="81">
        <f t="shared" si="2"/>
        <v>0</v>
      </c>
      <c r="R16" s="36" t="str">
        <f t="array" ref="R16">IFERROR(INDEX($B$2:$G$418,SMALL(IF($G$2:$G$418=$R$6,ROW($G$2:$G$418)),ROW(9:9))-1,1),"-")</f>
        <v>-</v>
      </c>
      <c r="S16" s="36" t="str">
        <f t="array" ref="S16">IFERROR(INDEX($D$2:$G$418,SMALL(IF($G$2:$G$418=$R$6,ROW($G$2:$G$418)),ROW(9:9))-1,2),"-")</f>
        <v>-</v>
      </c>
      <c r="T16" s="66" t="str">
        <f t="array" ref="T16">IFERROR(INDEX($D$2:$G$418,SMALL(IF($G$2:$G$418=$R$6,ROW($G$2:$G$418)),ROW(9:9))-1,3),"-")</f>
        <v>-</v>
      </c>
    </row>
    <row r="17" spans="2:20" x14ac:dyDescent="0.25">
      <c r="B17" s="35" t="s">
        <v>21</v>
      </c>
      <c r="C17" s="91" t="s">
        <v>99</v>
      </c>
      <c r="D17" s="92" t="s">
        <v>100</v>
      </c>
      <c r="E17" s="61">
        <f ca="1">SUMIF('Process information'!$I$41:$I$759,Summary!D17,'Process information'!$J$41:$J$735)</f>
        <v>0</v>
      </c>
      <c r="F17" s="51">
        <f>SUMIF('Process information'!$I$41:$I$735,Summary!D17,'Process information'!$K$41:$K$735)</f>
        <v>0</v>
      </c>
      <c r="G17" s="98" t="str">
        <f t="shared" si="0"/>
        <v>-</v>
      </c>
      <c r="I17" s="78" t="str">
        <f t="array" ref="I17">IFERROR(INDEX($D$2:$G$418,SMALL(IF($G$2:$G$418=$I$3,ROW($G$2:$G$418)),ROW(10:10))-1,1),"-")</f>
        <v>-</v>
      </c>
      <c r="J17" s="71" t="str">
        <f t="array" ref="J17">IFERROR(INDEX($D$2:$G$418,SMALL(IF($G$2:$G$418=$I$3,ROW($G$2:$G$418)),ROW(10:10))-1,2),"-")</f>
        <v>-</v>
      </c>
      <c r="K17" s="76" t="str">
        <f t="array" ref="K17">IFERROR(INDEX($D$2:$G$418,SMALL(IF($G$2:$G$418=$I$3,ROW($G$2:$G$418)),ROW(10:10))-1,3),"-")</f>
        <v>-</v>
      </c>
      <c r="M17" s="78" t="str">
        <f t="array" ref="M17">IF(ISNA(INDEX($R$8:$R$174,MATCH(0,COUNTIF($M$7:M16,$R$8:$R$174),0))),"-",INDEX($R$8:$R$174,MATCH(0,COUNTIF($M$7:M16,$R$8:$R$174),0)))</f>
        <v>-</v>
      </c>
      <c r="N17" s="80">
        <f t="shared" si="1"/>
        <v>0</v>
      </c>
      <c r="O17" s="81">
        <f t="shared" si="2"/>
        <v>0</v>
      </c>
      <c r="R17" s="36" t="str">
        <f t="array" ref="R17">IFERROR(INDEX($B$2:$G$418,SMALL(IF($G$2:$G$418=$R$6,ROW($G$2:$G$418)),ROW(10:10))-1,1),"-")</f>
        <v>-</v>
      </c>
      <c r="S17" s="36" t="str">
        <f t="array" ref="S17">IFERROR(INDEX($D$2:$G$418,SMALL(IF($G$2:$G$418=$R$6,ROW($G$2:$G$418)),ROW(10:10))-1,2),"-")</f>
        <v>-</v>
      </c>
      <c r="T17" s="66" t="str">
        <f t="array" ref="T17">IFERROR(INDEX($D$2:$G$418,SMALL(IF($G$2:$G$418=$R$6,ROW($G$2:$G$418)),ROW(10:10))-1,3),"-")</f>
        <v>-</v>
      </c>
    </row>
    <row r="18" spans="2:20" x14ac:dyDescent="0.25">
      <c r="B18" s="35" t="s">
        <v>21</v>
      </c>
      <c r="C18" s="91" t="s">
        <v>101</v>
      </c>
      <c r="D18" s="92" t="s">
        <v>102</v>
      </c>
      <c r="E18" s="61">
        <f ca="1">SUMIF('Process information'!$I$41:$I$759,Summary!D18,'Process information'!$J$41:$J$735)</f>
        <v>0</v>
      </c>
      <c r="F18" s="51">
        <f>SUMIF('Process information'!$I$41:$I$735,Summary!D18,'Process information'!$K$41:$K$735)</f>
        <v>0</v>
      </c>
      <c r="G18" s="98" t="str">
        <f t="shared" si="0"/>
        <v>-</v>
      </c>
      <c r="I18" s="78" t="str">
        <f t="array" ref="I18">IFERROR(INDEX($D$2:$G$418,SMALL(IF($G$2:$G$418=$I$3,ROW($G$2:$G$418)),ROW(11:11))-1,1),"-")</f>
        <v>-</v>
      </c>
      <c r="J18" s="71" t="str">
        <f t="array" ref="J18">IFERROR(INDEX($D$2:$G$418,SMALL(IF($G$2:$G$418=$I$3,ROW($G$2:$G$418)),ROW(11:11))-1,2),"-")</f>
        <v>-</v>
      </c>
      <c r="K18" s="76" t="str">
        <f t="array" ref="K18">IFERROR(INDEX($D$2:$G$418,SMALL(IF($G$2:$G$418=$I$3,ROW($G$2:$G$418)),ROW(11:11))-1,3),"-")</f>
        <v>-</v>
      </c>
      <c r="M18" s="78" t="str">
        <f t="array" ref="M18">IF(ISNA(INDEX($R$8:$R$174,MATCH(0,COUNTIF($M$7:M17,$R$8:$R$174),0))),"-",INDEX($R$8:$R$174,MATCH(0,COUNTIF($M$7:M17,$R$8:$R$174),0)))</f>
        <v>-</v>
      </c>
      <c r="N18" s="80">
        <f t="shared" si="1"/>
        <v>0</v>
      </c>
      <c r="O18" s="81">
        <f t="shared" si="2"/>
        <v>0</v>
      </c>
      <c r="R18" s="36" t="str">
        <f t="array" ref="R18">IFERROR(INDEX($B$2:$G$418,SMALL(IF($G$2:$G$418=$R$6,ROW($G$2:$G$418)),ROW(11:11))-1,1),"-")</f>
        <v>-</v>
      </c>
      <c r="S18" s="36" t="str">
        <f t="array" ref="S18">IFERROR(INDEX($D$2:$G$418,SMALL(IF($G$2:$G$418=$R$6,ROW($G$2:$G$418)),ROW(11:11))-1,2),"-")</f>
        <v>-</v>
      </c>
      <c r="T18" s="66" t="str">
        <f t="array" ref="T18">IFERROR(INDEX($D$2:$G$418,SMALL(IF($G$2:$G$418=$R$6,ROW($G$2:$G$418)),ROW(11:11))-1,3),"-")</f>
        <v>-</v>
      </c>
    </row>
    <row r="19" spans="2:20" x14ac:dyDescent="0.25">
      <c r="B19" s="35" t="s">
        <v>21</v>
      </c>
      <c r="C19" s="91" t="s">
        <v>103</v>
      </c>
      <c r="D19" s="92" t="s">
        <v>104</v>
      </c>
      <c r="E19" s="61">
        <f ca="1">SUMIF('Process information'!$I$41:$I$759,Summary!D19,'Process information'!$J$41:$J$735)</f>
        <v>0</v>
      </c>
      <c r="F19" s="51">
        <f>SUMIF('Process information'!$I$41:$I$735,Summary!D19,'Process information'!$K$41:$K$735)</f>
        <v>0</v>
      </c>
      <c r="G19" s="98" t="str">
        <f t="shared" si="0"/>
        <v>-</v>
      </c>
      <c r="I19" s="78" t="str">
        <f t="array" ref="I19">IFERROR(INDEX($D$2:$G$418,SMALL(IF($G$2:$G$418=$I$3,ROW($G$2:$G$418)),ROW(12:12))-1,1),"-")</f>
        <v>-</v>
      </c>
      <c r="J19" s="71" t="str">
        <f t="array" ref="J19">IFERROR(INDEX($D$2:$G$418,SMALL(IF($G$2:$G$418=$I$3,ROW($G$2:$G$418)),ROW(12:12))-1,2),"-")</f>
        <v>-</v>
      </c>
      <c r="K19" s="76" t="str">
        <f t="array" ref="K19">IFERROR(INDEX($D$2:$G$418,SMALL(IF($G$2:$G$418=$I$3,ROW($G$2:$G$418)),ROW(12:12))-1,3),"-")</f>
        <v>-</v>
      </c>
      <c r="M19" s="78" t="str">
        <f t="array" ref="M19">IF(ISNA(INDEX($R$8:$R$174,MATCH(0,COUNTIF($M$7:M18,$R$8:$R$174),0))),"-",INDEX($R$8:$R$174,MATCH(0,COUNTIF($M$7:M18,$R$8:$R$174),0)))</f>
        <v>-</v>
      </c>
      <c r="N19" s="80">
        <f t="shared" si="1"/>
        <v>0</v>
      </c>
      <c r="O19" s="81">
        <f t="shared" si="2"/>
        <v>0</v>
      </c>
      <c r="R19" s="36" t="str">
        <f t="array" ref="R19">IFERROR(INDEX($B$2:$G$418,SMALL(IF($G$2:$G$418=$R$6,ROW($G$2:$G$418)),ROW(12:12))-1,1),"-")</f>
        <v>-</v>
      </c>
      <c r="S19" s="36" t="str">
        <f t="array" ref="S19">IFERROR(INDEX($D$2:$G$418,SMALL(IF($G$2:$G$418=$R$6,ROW($G$2:$G$418)),ROW(12:12))-1,2),"-")</f>
        <v>-</v>
      </c>
      <c r="T19" s="66" t="str">
        <f t="array" ref="T19">IFERROR(INDEX($D$2:$G$418,SMALL(IF($G$2:$G$418=$R$6,ROW($G$2:$G$418)),ROW(12:12))-1,3),"-")</f>
        <v>-</v>
      </c>
    </row>
    <row r="20" spans="2:20" ht="30" x14ac:dyDescent="0.25">
      <c r="B20" s="35" t="s">
        <v>60</v>
      </c>
      <c r="C20" s="91" t="s">
        <v>105</v>
      </c>
      <c r="D20" s="92" t="s">
        <v>106</v>
      </c>
      <c r="E20" s="61">
        <f ca="1">SUMIF('Process information'!$I$41:$I$759,Summary!D20,'Process information'!$J$41:$J$735)</f>
        <v>0</v>
      </c>
      <c r="F20" s="51">
        <f>SUMIF('Process information'!$I$41:$I$735,Summary!D20,'Process information'!$K$41:$K$735)</f>
        <v>0</v>
      </c>
      <c r="G20" s="98" t="str">
        <f t="shared" si="0"/>
        <v>-</v>
      </c>
      <c r="I20" s="78" t="str">
        <f t="array" ref="I20">IFERROR(INDEX($D$2:$G$418,SMALL(IF($G$2:$G$418=$I$3,ROW($G$2:$G$418)),ROW(13:13))-1,1),"-")</f>
        <v>-</v>
      </c>
      <c r="J20" s="71" t="str">
        <f t="array" ref="J20">IFERROR(INDEX($D$2:$G$418,SMALL(IF($G$2:$G$418=$I$3,ROW($G$2:$G$418)),ROW(13:13))-1,2),"-")</f>
        <v>-</v>
      </c>
      <c r="K20" s="76" t="str">
        <f t="array" ref="K20">IFERROR(INDEX($D$2:$G$418,SMALL(IF($G$2:$G$418=$I$3,ROW($G$2:$G$418)),ROW(13:13))-1,3),"-")</f>
        <v>-</v>
      </c>
      <c r="M20" s="78" t="str">
        <f t="array" ref="M20">IF(ISNA(INDEX($R$8:$R$174,MATCH(0,COUNTIF($M$7:M19,$R$8:$R$174),0))),"-",INDEX($R$8:$R$174,MATCH(0,COUNTIF($M$7:M19,$R$8:$R$174),0)))</f>
        <v>-</v>
      </c>
      <c r="N20" s="80">
        <f t="shared" si="1"/>
        <v>0</v>
      </c>
      <c r="O20" s="81">
        <f t="shared" si="2"/>
        <v>0</v>
      </c>
      <c r="R20" s="36" t="str">
        <f t="array" ref="R20">IFERROR(INDEX($B$2:$G$418,SMALL(IF($G$2:$G$418=$R$6,ROW($G$2:$G$418)),ROW(13:13))-1,1),"-")</f>
        <v>-</v>
      </c>
      <c r="S20" s="36" t="str">
        <f t="array" ref="S20">IFERROR(INDEX($D$2:$G$418,SMALL(IF($G$2:$G$418=$R$6,ROW($G$2:$G$418)),ROW(13:13))-1,2),"-")</f>
        <v>-</v>
      </c>
      <c r="T20" s="66" t="str">
        <f t="array" ref="T20">IFERROR(INDEX($D$2:$G$418,SMALL(IF($G$2:$G$418=$R$6,ROW($G$2:$G$418)),ROW(13:13))-1,3),"-")</f>
        <v>-</v>
      </c>
    </row>
    <row r="21" spans="2:20" x14ac:dyDescent="0.25">
      <c r="B21" s="35" t="s">
        <v>20</v>
      </c>
      <c r="C21" s="91" t="s">
        <v>107</v>
      </c>
      <c r="D21" s="92" t="s">
        <v>108</v>
      </c>
      <c r="E21" s="61">
        <f ca="1">SUMIF('Process information'!$I$41:$I$759,Summary!D21,'Process information'!$J$41:$J$735)</f>
        <v>0</v>
      </c>
      <c r="F21" s="51">
        <f>SUMIF('Process information'!$I$41:$I$735,Summary!D21,'Process information'!$K$41:$K$735)</f>
        <v>0</v>
      </c>
      <c r="G21" s="98" t="str">
        <f t="shared" si="0"/>
        <v>-</v>
      </c>
      <c r="I21" s="78" t="str">
        <f t="array" ref="I21">IFERROR(INDEX($D$2:$G$418,SMALL(IF($G$2:$G$418=$I$3,ROW($G$2:$G$418)),ROW(14:14))-1,1),"-")</f>
        <v>-</v>
      </c>
      <c r="J21" s="71" t="str">
        <f t="array" ref="J21">IFERROR(INDEX($D$2:$G$418,SMALL(IF($G$2:$G$418=$I$3,ROW($G$2:$G$418)),ROW(14:14))-1,2),"-")</f>
        <v>-</v>
      </c>
      <c r="K21" s="76" t="str">
        <f t="array" ref="K21">IFERROR(INDEX($D$2:$G$418,SMALL(IF($G$2:$G$418=$I$3,ROW($G$2:$G$418)),ROW(14:14))-1,3),"-")</f>
        <v>-</v>
      </c>
      <c r="M21" s="78" t="str">
        <f t="array" ref="M21">IF(ISNA(INDEX($R$8:$R$174,MATCH(0,COUNTIF($M$7:M20,$R$8:$R$174),0))),"-",INDEX($R$8:$R$174,MATCH(0,COUNTIF($M$7:M20,$R$8:$R$174),0)))</f>
        <v>-</v>
      </c>
      <c r="N21" s="80">
        <f t="shared" si="1"/>
        <v>0</v>
      </c>
      <c r="O21" s="81">
        <f t="shared" si="2"/>
        <v>0</v>
      </c>
      <c r="R21" s="36" t="str">
        <f t="array" ref="R21">IFERROR(INDEX($B$2:$G$418,SMALL(IF($G$2:$G$418=$R$6,ROW($G$2:$G$418)),ROW(14:14))-1,1),"-")</f>
        <v>-</v>
      </c>
      <c r="S21" s="36" t="str">
        <f t="array" ref="S21">IFERROR(INDEX($D$2:$G$418,SMALL(IF($G$2:$G$418=$R$6,ROW($G$2:$G$418)),ROW(14:14))-1,2),"-")</f>
        <v>-</v>
      </c>
      <c r="T21" s="66" t="str">
        <f t="array" ref="T21">IFERROR(INDEX($D$2:$G$418,SMALL(IF($G$2:$G$418=$R$6,ROW($G$2:$G$418)),ROW(14:14))-1,3),"-")</f>
        <v>-</v>
      </c>
    </row>
    <row r="22" spans="2:20" x14ac:dyDescent="0.25">
      <c r="B22" s="35" t="s">
        <v>20</v>
      </c>
      <c r="C22" s="91" t="s">
        <v>109</v>
      </c>
      <c r="D22" s="92" t="s">
        <v>110</v>
      </c>
      <c r="E22" s="61">
        <f ca="1">SUMIF('Process information'!$I$41:$I$759,Summary!D22,'Process information'!$J$41:$J$735)</f>
        <v>0</v>
      </c>
      <c r="F22" s="51">
        <f>SUMIF('Process information'!$I$41:$I$735,Summary!D22,'Process information'!$K$41:$K$735)</f>
        <v>0</v>
      </c>
      <c r="G22" s="98" t="str">
        <f t="shared" si="0"/>
        <v>-</v>
      </c>
      <c r="I22" s="78" t="str">
        <f t="array" ref="I22">IFERROR(INDEX($D$2:$G$418,SMALL(IF($G$2:$G$418=$I$3,ROW($G$2:$G$418)),ROW(15:15))-1,1),"-")</f>
        <v>-</v>
      </c>
      <c r="J22" s="71" t="str">
        <f t="array" ref="J22">IFERROR(INDEX($D$2:$G$418,SMALL(IF($G$2:$G$418=$I$3,ROW($G$2:$G$418)),ROW(15:15))-1,2),"-")</f>
        <v>-</v>
      </c>
      <c r="K22" s="76" t="str">
        <f t="array" ref="K22">IFERROR(INDEX($D$2:$G$418,SMALL(IF($G$2:$G$418=$I$3,ROW($G$2:$G$418)),ROW(15:15))-1,3),"-")</f>
        <v>-</v>
      </c>
      <c r="M22" s="78" t="str">
        <f t="array" ref="M22">IF(ISNA(INDEX($R$8:$R$174,MATCH(0,COUNTIF($M$7:M21,$R$8:$R$174),0))),"-",INDEX($R$8:$R$174,MATCH(0,COUNTIF($M$7:M21,$R$8:$R$174),0)))</f>
        <v>-</v>
      </c>
      <c r="N22" s="80">
        <f t="shared" si="1"/>
        <v>0</v>
      </c>
      <c r="O22" s="81">
        <f t="shared" si="2"/>
        <v>0</v>
      </c>
      <c r="R22" s="36" t="str">
        <f t="array" ref="R22">IFERROR(INDEX($B$2:$G$418,SMALL(IF($G$2:$G$418=$R$6,ROW($G$2:$G$418)),ROW(15:15))-1,1),"-")</f>
        <v>-</v>
      </c>
      <c r="S22" s="36" t="str">
        <f t="array" ref="S22">IFERROR(INDEX($D$2:$G$418,SMALL(IF($G$2:$G$418=$R$6,ROW($G$2:$G$418)),ROW(15:15))-1,2),"-")</f>
        <v>-</v>
      </c>
      <c r="T22" s="66" t="str">
        <f t="array" ref="T22">IFERROR(INDEX($D$2:$G$418,SMALL(IF($G$2:$G$418=$R$6,ROW($G$2:$G$418)),ROW(15:15))-1,3),"-")</f>
        <v>-</v>
      </c>
    </row>
    <row r="23" spans="2:20" x14ac:dyDescent="0.25">
      <c r="B23" s="35" t="s">
        <v>20</v>
      </c>
      <c r="C23" s="91" t="s">
        <v>111</v>
      </c>
      <c r="D23" s="92" t="s">
        <v>112</v>
      </c>
      <c r="E23" s="61">
        <f ca="1">SUMIF('Process information'!$I$41:$I$759,Summary!D23,'Process information'!$J$41:$J$735)</f>
        <v>0</v>
      </c>
      <c r="F23" s="51">
        <f>SUMIF('Process information'!$I$41:$I$735,Summary!D23,'Process information'!$K$41:$K$735)</f>
        <v>0</v>
      </c>
      <c r="G23" s="98" t="str">
        <f t="shared" si="0"/>
        <v>-</v>
      </c>
      <c r="I23" s="78" t="str">
        <f t="array" ref="I23">IFERROR(INDEX($D$2:$G$418,SMALL(IF($G$2:$G$418=$I$3,ROW($G$2:$G$418)),ROW(16:16))-1,1),"-")</f>
        <v>-</v>
      </c>
      <c r="J23" s="71" t="str">
        <f t="array" ref="J23">IFERROR(INDEX($D$2:$G$418,SMALL(IF($G$2:$G$418=$I$3,ROW($G$2:$G$418)),ROW(16:16))-1,2),"-")</f>
        <v>-</v>
      </c>
      <c r="K23" s="76" t="str">
        <f t="array" ref="K23">IFERROR(INDEX($D$2:$G$418,SMALL(IF($G$2:$G$418=$I$3,ROW($G$2:$G$418)),ROW(16:16))-1,3),"-")</f>
        <v>-</v>
      </c>
      <c r="M23" s="78" t="str">
        <f t="array" ref="M23">IF(ISNA(INDEX($R$8:$R$174,MATCH(0,COUNTIF($M$7:M22,$R$8:$R$174),0))),"-",INDEX($R$8:$R$174,MATCH(0,COUNTIF($M$7:M22,$R$8:$R$174),0)))</f>
        <v>-</v>
      </c>
      <c r="N23" s="80">
        <f t="shared" si="1"/>
        <v>0</v>
      </c>
      <c r="O23" s="81">
        <f t="shared" si="2"/>
        <v>0</v>
      </c>
      <c r="R23" s="36" t="str">
        <f t="array" ref="R23">IFERROR(INDEX($B$2:$G$418,SMALL(IF($G$2:$G$418=$R$6,ROW($G$2:$G$418)),ROW(16:16))-1,1),"-")</f>
        <v>-</v>
      </c>
      <c r="S23" s="36" t="str">
        <f t="array" ref="S23">IFERROR(INDEX($D$2:$G$418,SMALL(IF($G$2:$G$418=$R$6,ROW($G$2:$G$418)),ROW(16:16))-1,2),"-")</f>
        <v>-</v>
      </c>
      <c r="T23" s="66" t="str">
        <f t="array" ref="T23">IFERROR(INDEX($D$2:$G$418,SMALL(IF($G$2:$G$418=$R$6,ROW($G$2:$G$418)),ROW(16:16))-1,3),"-")</f>
        <v>-</v>
      </c>
    </row>
    <row r="24" spans="2:20" x14ac:dyDescent="0.25">
      <c r="B24" s="35" t="s">
        <v>20</v>
      </c>
      <c r="C24" s="91" t="s">
        <v>113</v>
      </c>
      <c r="D24" s="92" t="s">
        <v>114</v>
      </c>
      <c r="E24" s="61">
        <f ca="1">SUMIF('Process information'!$I$41:$I$759,Summary!D24,'Process information'!$J$41:$J$735)</f>
        <v>0</v>
      </c>
      <c r="F24" s="51">
        <f>SUMIF('Process information'!$I$41:$I$735,Summary!D24,'Process information'!$K$41:$K$735)</f>
        <v>0</v>
      </c>
      <c r="G24" s="98" t="str">
        <f t="shared" si="0"/>
        <v>-</v>
      </c>
      <c r="I24" s="78" t="str">
        <f t="array" ref="I24">IFERROR(INDEX($D$2:$G$418,SMALL(IF($G$2:$G$418=$I$3,ROW($G$2:$G$418)),ROW(17:17))-1,1),"-")</f>
        <v>-</v>
      </c>
      <c r="J24" s="71" t="str">
        <f t="array" ref="J24">IFERROR(INDEX($D$2:$G$418,SMALL(IF($G$2:$G$418=$I$3,ROW($G$2:$G$418)),ROW(17:17))-1,2),"-")</f>
        <v>-</v>
      </c>
      <c r="K24" s="76" t="str">
        <f t="array" ref="K24">IFERROR(INDEX($D$2:$G$418,SMALL(IF($G$2:$G$418=$I$3,ROW($G$2:$G$418)),ROW(17:17))-1,3),"-")</f>
        <v>-</v>
      </c>
      <c r="M24" s="78" t="str">
        <f t="array" ref="M24">IF(ISNA(INDEX($R$8:$R$174,MATCH(0,COUNTIF($M$7:M23,$R$8:$R$174),0))),"-",INDEX($R$8:$R$174,MATCH(0,COUNTIF($M$7:M23,$R$8:$R$174),0)))</f>
        <v>-</v>
      </c>
      <c r="N24" s="80">
        <f t="shared" si="1"/>
        <v>0</v>
      </c>
      <c r="O24" s="81">
        <f t="shared" si="2"/>
        <v>0</v>
      </c>
      <c r="R24" s="36" t="str">
        <f t="array" ref="R24">IFERROR(INDEX($B$2:$G$418,SMALL(IF($G$2:$G$418=$R$6,ROW($G$2:$G$418)),ROW(17:17))-1,1),"-")</f>
        <v>-</v>
      </c>
      <c r="S24" s="36" t="str">
        <f t="array" ref="S24">IFERROR(INDEX($D$2:$G$418,SMALL(IF($G$2:$G$418=$R$6,ROW($G$2:$G$418)),ROW(17:17))-1,2),"-")</f>
        <v>-</v>
      </c>
      <c r="T24" s="66" t="str">
        <f t="array" ref="T24">IFERROR(INDEX($D$2:$G$418,SMALL(IF($G$2:$G$418=$R$6,ROW($G$2:$G$418)),ROW(17:17))-1,3),"-")</f>
        <v>-</v>
      </c>
    </row>
    <row r="25" spans="2:20" x14ac:dyDescent="0.25">
      <c r="B25" s="35" t="s">
        <v>20</v>
      </c>
      <c r="C25" s="91" t="s">
        <v>115</v>
      </c>
      <c r="D25" s="92" t="s">
        <v>116</v>
      </c>
      <c r="E25" s="61">
        <f ca="1">SUMIF('Process information'!$I$41:$I$759,Summary!D25,'Process information'!$J$41:$J$735)</f>
        <v>0</v>
      </c>
      <c r="F25" s="51">
        <f>SUMIF('Process information'!$I$41:$I$735,Summary!D25,'Process information'!$K$41:$K$735)</f>
        <v>0</v>
      </c>
      <c r="G25" s="98" t="str">
        <f t="shared" si="0"/>
        <v>-</v>
      </c>
      <c r="I25" s="78" t="str">
        <f t="array" ref="I25">IFERROR(INDEX($D$2:$G$418,SMALL(IF($G$2:$G$418=$I$3,ROW($G$2:$G$418)),ROW(18:18))-1,1),"-")</f>
        <v>-</v>
      </c>
      <c r="J25" s="71" t="str">
        <f t="array" ref="J25">IFERROR(INDEX($D$2:$G$418,SMALL(IF($G$2:$G$418=$I$3,ROW($G$2:$G$418)),ROW(18:18))-1,2),"-")</f>
        <v>-</v>
      </c>
      <c r="K25" s="76" t="str">
        <f t="array" ref="K25">IFERROR(INDEX($D$2:$G$418,SMALL(IF($G$2:$G$418=$I$3,ROW($G$2:$G$418)),ROW(18:18))-1,3),"-")</f>
        <v>-</v>
      </c>
      <c r="M25" s="78" t="str">
        <f t="array" ref="M25">IF(ISNA(INDEX($R$8:$R$174,MATCH(0,COUNTIF($M$7:M24,$R$8:$R$174),0))),"-",INDEX($R$8:$R$174,MATCH(0,COUNTIF($M$7:M24,$R$8:$R$174),0)))</f>
        <v>-</v>
      </c>
      <c r="N25" s="80">
        <f t="shared" si="1"/>
        <v>0</v>
      </c>
      <c r="O25" s="81">
        <f t="shared" si="2"/>
        <v>0</v>
      </c>
      <c r="R25" s="36" t="str">
        <f t="array" ref="R25">IFERROR(INDEX($B$2:$G$418,SMALL(IF($G$2:$G$418=$R$6,ROW($G$2:$G$418)),ROW(18:18))-1,1),"-")</f>
        <v>-</v>
      </c>
      <c r="S25" s="36" t="str">
        <f t="array" ref="S25">IFERROR(INDEX($D$2:$G$418,SMALL(IF($G$2:$G$418=$R$6,ROW($G$2:$G$418)),ROW(18:18))-1,2),"-")</f>
        <v>-</v>
      </c>
      <c r="T25" s="66" t="str">
        <f t="array" ref="T25">IFERROR(INDEX($D$2:$G$418,SMALL(IF($G$2:$G$418=$R$6,ROW($G$2:$G$418)),ROW(18:18))-1,3),"-")</f>
        <v>-</v>
      </c>
    </row>
    <row r="26" spans="2:20" x14ac:dyDescent="0.25">
      <c r="B26" s="35" t="s">
        <v>20</v>
      </c>
      <c r="C26" s="91" t="s">
        <v>117</v>
      </c>
      <c r="D26" s="92" t="s">
        <v>118</v>
      </c>
      <c r="E26" s="61">
        <f ca="1">SUMIF('Process information'!$I$41:$I$759,Summary!D26,'Process information'!$J$41:$J$735)</f>
        <v>0</v>
      </c>
      <c r="F26" s="51">
        <f>SUMIF('Process information'!$I$41:$I$735,Summary!D26,'Process information'!$K$41:$K$735)</f>
        <v>0</v>
      </c>
      <c r="G26" s="98" t="str">
        <f t="shared" si="0"/>
        <v>-</v>
      </c>
      <c r="I26" s="78" t="str">
        <f t="array" ref="I26">IFERROR(INDEX($D$2:$G$418,SMALL(IF($G$2:$G$418=$I$3,ROW($G$2:$G$418)),ROW(19:19))-1,1),"-")</f>
        <v>-</v>
      </c>
      <c r="J26" s="71" t="str">
        <f t="array" ref="J26">IFERROR(INDEX($D$2:$G$418,SMALL(IF($G$2:$G$418=$I$3,ROW($G$2:$G$418)),ROW(19:19))-1,2),"-")</f>
        <v>-</v>
      </c>
      <c r="K26" s="76" t="str">
        <f t="array" ref="K26">IFERROR(INDEX($D$2:$G$418,SMALL(IF($G$2:$G$418=$I$3,ROW($G$2:$G$418)),ROW(19:19))-1,3),"-")</f>
        <v>-</v>
      </c>
      <c r="M26" s="78" t="str">
        <f t="array" ref="M26">IF(ISNA(INDEX($R$8:$R$174,MATCH(0,COUNTIF($M$7:M25,$R$8:$R$174),0))),"-",INDEX($R$8:$R$174,MATCH(0,COUNTIF($M$7:M25,$R$8:$R$174),0)))</f>
        <v>-</v>
      </c>
      <c r="N26" s="80">
        <f t="shared" si="1"/>
        <v>0</v>
      </c>
      <c r="O26" s="81">
        <f t="shared" si="2"/>
        <v>0</v>
      </c>
      <c r="R26" s="36" t="str">
        <f t="array" ref="R26">IFERROR(INDEX($B$2:$G$418,SMALL(IF($G$2:$G$418=$R$6,ROW($G$2:$G$418)),ROW(19:19))-1,1),"-")</f>
        <v>-</v>
      </c>
      <c r="S26" s="36" t="str">
        <f t="array" ref="S26">IFERROR(INDEX($D$2:$G$418,SMALL(IF($G$2:$G$418=$R$6,ROW($G$2:$G$418)),ROW(19:19))-1,2),"-")</f>
        <v>-</v>
      </c>
      <c r="T26" s="66" t="str">
        <f t="array" ref="T26">IFERROR(INDEX($D$2:$G$418,SMALL(IF($G$2:$G$418=$R$6,ROW($G$2:$G$418)),ROW(19:19))-1,3),"-")</f>
        <v>-</v>
      </c>
    </row>
    <row r="27" spans="2:20" x14ac:dyDescent="0.25">
      <c r="B27" s="35" t="s">
        <v>20</v>
      </c>
      <c r="C27" s="91" t="s">
        <v>119</v>
      </c>
      <c r="D27" s="92" t="s">
        <v>120</v>
      </c>
      <c r="E27" s="61">
        <f ca="1">SUMIF('Process information'!$I$41:$I$759,Summary!D27,'Process information'!$J$41:$J$735)</f>
        <v>0</v>
      </c>
      <c r="F27" s="51">
        <f>SUMIF('Process information'!$I$41:$I$735,Summary!D27,'Process information'!$K$41:$K$735)</f>
        <v>0</v>
      </c>
      <c r="G27" s="98" t="str">
        <f t="shared" si="0"/>
        <v>-</v>
      </c>
      <c r="I27" s="78" t="str">
        <f t="array" ref="I27">IFERROR(INDEX($D$2:$G$418,SMALL(IF($G$2:$G$418=$I$3,ROW($G$2:$G$418)),ROW(20:20))-1,1),"-")</f>
        <v>-</v>
      </c>
      <c r="J27" s="71" t="str">
        <f t="array" ref="J27">IFERROR(INDEX($D$2:$G$418,SMALL(IF($G$2:$G$418=$I$3,ROW($G$2:$G$418)),ROW(20:20))-1,2),"-")</f>
        <v>-</v>
      </c>
      <c r="K27" s="76" t="str">
        <f t="array" ref="K27">IFERROR(INDEX($D$2:$G$418,SMALL(IF($G$2:$G$418=$I$3,ROW($G$2:$G$418)),ROW(20:20))-1,3),"-")</f>
        <v>-</v>
      </c>
      <c r="M27" s="78" t="str">
        <f t="array" ref="M27">IF(ISNA(INDEX($R$8:$R$174,MATCH(0,COUNTIF($M$7:M26,$R$8:$R$174),0))),"-",INDEX($R$8:$R$174,MATCH(0,COUNTIF($M$7:M26,$R$8:$R$174),0)))</f>
        <v>-</v>
      </c>
      <c r="N27" s="80">
        <f t="shared" si="1"/>
        <v>0</v>
      </c>
      <c r="O27" s="81">
        <f t="shared" si="2"/>
        <v>0</v>
      </c>
      <c r="R27" s="36" t="str">
        <f t="array" ref="R27">IFERROR(INDEX($B$2:$G$418,SMALL(IF($G$2:$G$418=$R$6,ROW($G$2:$G$418)),ROW(20:20))-1,1),"-")</f>
        <v>-</v>
      </c>
      <c r="S27" s="36" t="str">
        <f t="array" ref="S27">IFERROR(INDEX($D$2:$G$418,SMALL(IF($G$2:$G$418=$R$6,ROW($G$2:$G$418)),ROW(20:20))-1,2),"-")</f>
        <v>-</v>
      </c>
      <c r="T27" s="66" t="str">
        <f t="array" ref="T27">IFERROR(INDEX($D$2:$G$418,SMALL(IF($G$2:$G$418=$R$6,ROW($G$2:$G$418)),ROW(20:20))-1,3),"-")</f>
        <v>-</v>
      </c>
    </row>
    <row r="28" spans="2:20" x14ac:dyDescent="0.25">
      <c r="B28" s="35" t="s">
        <v>20</v>
      </c>
      <c r="C28" s="91" t="s">
        <v>121</v>
      </c>
      <c r="D28" s="92" t="s">
        <v>122</v>
      </c>
      <c r="E28" s="61">
        <f ca="1">SUMIF('Process information'!$I$41:$I$759,Summary!D28,'Process information'!$J$41:$J$735)</f>
        <v>0</v>
      </c>
      <c r="F28" s="51">
        <f>SUMIF('Process information'!$I$41:$I$735,Summary!D28,'Process information'!$K$41:$K$735)</f>
        <v>0</v>
      </c>
      <c r="G28" s="98" t="str">
        <f t="shared" si="0"/>
        <v>-</v>
      </c>
      <c r="I28" s="78" t="str">
        <f t="array" ref="I28">IFERROR(INDEX($D$2:$G$418,SMALL(IF($G$2:$G$418=$I$3,ROW($G$2:$G$418)),ROW(21:21))-1,1),"-")</f>
        <v>-</v>
      </c>
      <c r="J28" s="71" t="str">
        <f t="array" ref="J28">IFERROR(INDEX($D$2:$G$418,SMALL(IF($G$2:$G$418=$I$3,ROW($G$2:$G$418)),ROW(21:21))-1,2),"-")</f>
        <v>-</v>
      </c>
      <c r="K28" s="76" t="str">
        <f t="array" ref="K28">IFERROR(INDEX($D$2:$G$418,SMALL(IF($G$2:$G$418=$I$3,ROW($G$2:$G$418)),ROW(21:21))-1,3),"-")</f>
        <v>-</v>
      </c>
      <c r="M28" s="78" t="str">
        <f t="array" ref="M28">IF(ISNA(INDEX($R$8:$R$174,MATCH(0,COUNTIF($M$7:M27,$R$8:$R$174),0))),"-",INDEX($R$8:$R$174,MATCH(0,COUNTIF($M$7:M27,$R$8:$R$174),0)))</f>
        <v>-</v>
      </c>
      <c r="N28" s="80">
        <f t="shared" si="1"/>
        <v>0</v>
      </c>
      <c r="O28" s="81">
        <f t="shared" si="2"/>
        <v>0</v>
      </c>
      <c r="R28" s="36" t="str">
        <f t="array" ref="R28">IFERROR(INDEX($B$2:$G$418,SMALL(IF($G$2:$G$418=$R$6,ROW($G$2:$G$418)),ROW(21:21))-1,1),"-")</f>
        <v>-</v>
      </c>
      <c r="S28" s="36" t="str">
        <f t="array" ref="S28">IFERROR(INDEX($D$2:$G$418,SMALL(IF($G$2:$G$418=$R$6,ROW($G$2:$G$418)),ROW(21:21))-1,2),"-")</f>
        <v>-</v>
      </c>
      <c r="T28" s="66" t="str">
        <f t="array" ref="T28">IFERROR(INDEX($D$2:$G$418,SMALL(IF($G$2:$G$418=$R$6,ROW($G$2:$G$418)),ROW(21:21))-1,3),"-")</f>
        <v>-</v>
      </c>
    </row>
    <row r="29" spans="2:20" x14ac:dyDescent="0.25">
      <c r="B29" s="35" t="s">
        <v>20</v>
      </c>
      <c r="C29" s="91" t="s">
        <v>123</v>
      </c>
      <c r="D29" s="92" t="s">
        <v>124</v>
      </c>
      <c r="E29" s="61">
        <f ca="1">SUMIF('Process information'!$I$41:$I$759,Summary!D29,'Process information'!$J$41:$J$735)</f>
        <v>0</v>
      </c>
      <c r="F29" s="51">
        <f>SUMIF('Process information'!$I$41:$I$735,Summary!D29,'Process information'!$K$41:$K$735)</f>
        <v>0</v>
      </c>
      <c r="G29" s="98" t="str">
        <f t="shared" si="0"/>
        <v>-</v>
      </c>
      <c r="I29" s="78" t="str">
        <f t="array" ref="I29">IFERROR(INDEX($D$2:$G$418,SMALL(IF($G$2:$G$418=$I$3,ROW($G$2:$G$418)),ROW(22:22))-1,1),"-")</f>
        <v>-</v>
      </c>
      <c r="J29" s="71" t="str">
        <f t="array" ref="J29">IFERROR(INDEX($D$2:$G$418,SMALL(IF($G$2:$G$418=$I$3,ROW($G$2:$G$418)),ROW(22:22))-1,2),"-")</f>
        <v>-</v>
      </c>
      <c r="K29" s="76" t="str">
        <f t="array" ref="K29">IFERROR(INDEX($D$2:$G$418,SMALL(IF($G$2:$G$418=$I$3,ROW($G$2:$G$418)),ROW(22:22))-1,3),"-")</f>
        <v>-</v>
      </c>
      <c r="M29" s="78" t="str">
        <f t="array" ref="M29">IF(ISNA(INDEX($R$8:$R$174,MATCH(0,COUNTIF($M$7:M28,$R$8:$R$174),0))),"-",INDEX($R$8:$R$174,MATCH(0,COUNTIF($M$7:M28,$R$8:$R$174),0)))</f>
        <v>-</v>
      </c>
      <c r="N29" s="80">
        <f t="shared" si="1"/>
        <v>0</v>
      </c>
      <c r="O29" s="81">
        <f t="shared" si="2"/>
        <v>0</v>
      </c>
      <c r="R29" s="36" t="str">
        <f t="array" ref="R29">IFERROR(INDEX($B$2:$G$418,SMALL(IF($G$2:$G$418=$R$6,ROW($G$2:$G$418)),ROW(22:22))-1,1),"-")</f>
        <v>-</v>
      </c>
      <c r="S29" s="36" t="str">
        <f t="array" ref="S29">IFERROR(INDEX($D$2:$G$418,SMALL(IF($G$2:$G$418=$R$6,ROW($G$2:$G$418)),ROW(22:22))-1,2),"-")</f>
        <v>-</v>
      </c>
      <c r="T29" s="66" t="str">
        <f t="array" ref="T29">IFERROR(INDEX($D$2:$G$418,SMALL(IF($G$2:$G$418=$R$6,ROW($G$2:$G$418)),ROW(22:22))-1,3),"-")</f>
        <v>-</v>
      </c>
    </row>
    <row r="30" spans="2:20" x14ac:dyDescent="0.25">
      <c r="B30" s="35" t="s">
        <v>20</v>
      </c>
      <c r="C30" s="91" t="s">
        <v>125</v>
      </c>
      <c r="D30" s="92" t="s">
        <v>126</v>
      </c>
      <c r="E30" s="61">
        <f ca="1">SUMIF('Process information'!$I$41:$I$759,Summary!D30,'Process information'!$J$41:$J$735)</f>
        <v>0</v>
      </c>
      <c r="F30" s="51">
        <f>SUMIF('Process information'!$I$41:$I$735,Summary!D30,'Process information'!$K$41:$K$735)</f>
        <v>0</v>
      </c>
      <c r="G30" s="98" t="str">
        <f t="shared" si="0"/>
        <v>-</v>
      </c>
      <c r="I30" s="78" t="str">
        <f t="array" ref="I30">IFERROR(INDEX($D$2:$G$418,SMALL(IF($G$2:$G$418=$I$3,ROW($G$2:$G$418)),ROW(23:23))-1,1),"-")</f>
        <v>-</v>
      </c>
      <c r="J30" s="71" t="str">
        <f t="array" ref="J30">IFERROR(INDEX($D$2:$G$418,SMALL(IF($G$2:$G$418=$I$3,ROW($G$2:$G$418)),ROW(23:23))-1,2),"-")</f>
        <v>-</v>
      </c>
      <c r="K30" s="76" t="str">
        <f t="array" ref="K30">IFERROR(INDEX($D$2:$G$418,SMALL(IF($G$2:$G$418=$I$3,ROW($G$2:$G$418)),ROW(23:23))-1,3),"-")</f>
        <v>-</v>
      </c>
      <c r="M30" s="78" t="str">
        <f t="array" ref="M30">IF(ISNA(INDEX($R$8:$R$174,MATCH(0,COUNTIF($M$7:M29,$R$8:$R$174),0))),"-",INDEX($R$8:$R$174,MATCH(0,COUNTIF($M$7:M29,$R$8:$R$174),0)))</f>
        <v>-</v>
      </c>
      <c r="N30" s="80">
        <f t="shared" si="1"/>
        <v>0</v>
      </c>
      <c r="O30" s="81">
        <f t="shared" si="2"/>
        <v>0</v>
      </c>
      <c r="R30" s="36" t="str">
        <f t="array" ref="R30">IFERROR(INDEX($B$2:$G$418,SMALL(IF($G$2:$G$418=$R$6,ROW($G$2:$G$418)),ROW(23:23))-1,1),"-")</f>
        <v>-</v>
      </c>
      <c r="S30" s="36" t="str">
        <f t="array" ref="S30">IFERROR(INDEX($D$2:$G$418,SMALL(IF($G$2:$G$418=$R$6,ROW($G$2:$G$418)),ROW(23:23))-1,2),"-")</f>
        <v>-</v>
      </c>
      <c r="T30" s="66" t="str">
        <f t="array" ref="T30">IFERROR(INDEX($D$2:$G$418,SMALL(IF($G$2:$G$418=$R$6,ROW($G$2:$G$418)),ROW(23:23))-1,3),"-")</f>
        <v>-</v>
      </c>
    </row>
    <row r="31" spans="2:20" x14ac:dyDescent="0.25">
      <c r="B31" s="35" t="s">
        <v>20</v>
      </c>
      <c r="C31" s="91" t="s">
        <v>127</v>
      </c>
      <c r="D31" s="92" t="s">
        <v>128</v>
      </c>
      <c r="E31" s="61">
        <f ca="1">SUMIF('Process information'!$I$41:$I$759,Summary!D31,'Process information'!$J$41:$J$735)</f>
        <v>0</v>
      </c>
      <c r="F31" s="51">
        <f>SUMIF('Process information'!$I$41:$I$735,Summary!D31,'Process information'!$K$41:$K$735)</f>
        <v>0</v>
      </c>
      <c r="G31" s="98" t="str">
        <f t="shared" si="0"/>
        <v>-</v>
      </c>
      <c r="I31" s="78" t="str">
        <f t="array" ref="I31">IFERROR(INDEX($D$2:$G$418,SMALL(IF($G$2:$G$418=$I$3,ROW($G$2:$G$418)),ROW(24:24))-1,1),"-")</f>
        <v>-</v>
      </c>
      <c r="J31" s="71" t="str">
        <f t="array" ref="J31">IFERROR(INDEX($D$2:$G$418,SMALL(IF($G$2:$G$418=$I$3,ROW($G$2:$G$418)),ROW(24:24))-1,2),"-")</f>
        <v>-</v>
      </c>
      <c r="K31" s="76" t="str">
        <f t="array" ref="K31">IFERROR(INDEX($D$2:$G$418,SMALL(IF($G$2:$G$418=$I$3,ROW($G$2:$G$418)),ROW(24:24))-1,3),"-")</f>
        <v>-</v>
      </c>
      <c r="M31" s="78" t="str">
        <f t="array" ref="M31">IF(ISNA(INDEX($R$8:$R$174,MATCH(0,COUNTIF($M$7:M30,$R$8:$R$174),0))),"-",INDEX($R$8:$R$174,MATCH(0,COUNTIF($M$7:M30,$R$8:$R$174),0)))</f>
        <v>-</v>
      </c>
      <c r="N31" s="80">
        <f t="shared" si="1"/>
        <v>0</v>
      </c>
      <c r="O31" s="81">
        <f t="shared" si="2"/>
        <v>0</v>
      </c>
      <c r="R31" s="36" t="str">
        <f t="array" ref="R31">IFERROR(INDEX($B$2:$G$418,SMALL(IF($G$2:$G$418=$R$6,ROW($G$2:$G$418)),ROW(24:24))-1,1),"-")</f>
        <v>-</v>
      </c>
      <c r="S31" s="36" t="str">
        <f t="array" ref="S31">IFERROR(INDEX($D$2:$G$418,SMALL(IF($G$2:$G$418=$R$6,ROW($G$2:$G$418)),ROW(24:24))-1,2),"-")</f>
        <v>-</v>
      </c>
      <c r="T31" s="66" t="str">
        <f t="array" ref="T31">IFERROR(INDEX($D$2:$G$418,SMALL(IF($G$2:$G$418=$R$6,ROW($G$2:$G$418)),ROW(24:24))-1,3),"-")</f>
        <v>-</v>
      </c>
    </row>
    <row r="32" spans="2:20" x14ac:dyDescent="0.25">
      <c r="B32" s="35" t="s">
        <v>20</v>
      </c>
      <c r="C32" s="91" t="s">
        <v>129</v>
      </c>
      <c r="D32" s="92" t="s">
        <v>130</v>
      </c>
      <c r="E32" s="61">
        <f ca="1">SUMIF('Process information'!$I$41:$I$759,Summary!D32,'Process information'!$J$41:$J$735)</f>
        <v>0</v>
      </c>
      <c r="F32" s="51">
        <f>SUMIF('Process information'!$I$41:$I$735,Summary!D32,'Process information'!$K$41:$K$735)</f>
        <v>0</v>
      </c>
      <c r="G32" s="98" t="str">
        <f t="shared" si="0"/>
        <v>-</v>
      </c>
      <c r="I32" s="78" t="str">
        <f t="array" ref="I32">IFERROR(INDEX($D$2:$G$418,SMALL(IF($G$2:$G$418=$I$3,ROW($G$2:$G$418)),ROW(25:25))-1,1),"-")</f>
        <v>-</v>
      </c>
      <c r="J32" s="71" t="str">
        <f t="array" ref="J32">IFERROR(INDEX($D$2:$G$418,SMALL(IF($G$2:$G$418=$I$3,ROW($G$2:$G$418)),ROW(25:25))-1,2),"-")</f>
        <v>-</v>
      </c>
      <c r="K32" s="76" t="str">
        <f t="array" ref="K32">IFERROR(INDEX($D$2:$G$418,SMALL(IF($G$2:$G$418=$I$3,ROW($G$2:$G$418)),ROW(25:25))-1,3),"-")</f>
        <v>-</v>
      </c>
      <c r="M32" s="78" t="str">
        <f t="array" ref="M32">IF(ISNA(INDEX($R$8:$R$174,MATCH(0,COUNTIF($M$7:M31,$R$8:$R$174),0))),"-",INDEX($R$8:$R$174,MATCH(0,COUNTIF($M$7:M31,$R$8:$R$174),0)))</f>
        <v>-</v>
      </c>
      <c r="N32" s="80">
        <f t="shared" si="1"/>
        <v>0</v>
      </c>
      <c r="O32" s="81">
        <f t="shared" si="2"/>
        <v>0</v>
      </c>
      <c r="R32" s="36" t="str">
        <f t="array" ref="R32">IFERROR(INDEX($B$2:$G$418,SMALL(IF($G$2:$G$418=$R$6,ROW($G$2:$G$418)),ROW(25:25))-1,1),"-")</f>
        <v>-</v>
      </c>
      <c r="S32" s="36" t="str">
        <f t="array" ref="S32">IFERROR(INDEX($D$2:$G$418,SMALL(IF($G$2:$G$418=$R$6,ROW($G$2:$G$418)),ROW(25:25))-1,2),"-")</f>
        <v>-</v>
      </c>
      <c r="T32" s="66" t="str">
        <f t="array" ref="T32">IFERROR(INDEX($D$2:$G$418,SMALL(IF($G$2:$G$418=$R$6,ROW($G$2:$G$418)),ROW(25:25))-1,3),"-")</f>
        <v>-</v>
      </c>
    </row>
    <row r="33" spans="2:20" x14ac:dyDescent="0.25">
      <c r="B33" s="35" t="s">
        <v>22</v>
      </c>
      <c r="C33" s="91" t="s">
        <v>131</v>
      </c>
      <c r="D33" s="92" t="s">
        <v>132</v>
      </c>
      <c r="E33" s="61">
        <f ca="1">SUMIF('Process information'!$I$41:$I$759,Summary!D33,'Process information'!$J$41:$J$735)</f>
        <v>0</v>
      </c>
      <c r="F33" s="51">
        <f>SUMIF('Process information'!$I$41:$I$735,Summary!D33,'Process information'!$K$41:$K$735)</f>
        <v>0</v>
      </c>
      <c r="G33" s="98" t="str">
        <f t="shared" si="0"/>
        <v>-</v>
      </c>
      <c r="I33" s="78" t="str">
        <f t="array" ref="I33">IFERROR(INDEX($D$2:$G$418,SMALL(IF($G$2:$G$418=$I$3,ROW($G$2:$G$418)),ROW(26:26))-1,1),"-")</f>
        <v>-</v>
      </c>
      <c r="J33" s="71" t="str">
        <f t="array" ref="J33">IFERROR(INDEX($D$2:$G$418,SMALL(IF($G$2:$G$418=$I$3,ROW($G$2:$G$418)),ROW(26:26))-1,2),"-")</f>
        <v>-</v>
      </c>
      <c r="K33" s="76" t="str">
        <f t="array" ref="K33">IFERROR(INDEX($D$2:$G$418,SMALL(IF($G$2:$G$418=$I$3,ROW($G$2:$G$418)),ROW(26:26))-1,3),"-")</f>
        <v>-</v>
      </c>
      <c r="M33" s="78" t="str">
        <f t="array" ref="M33">IF(ISNA(INDEX($R$8:$R$174,MATCH(0,COUNTIF($M$7:M32,$R$8:$R$174),0))),"-",INDEX($R$8:$R$174,MATCH(0,COUNTIF($M$7:M32,$R$8:$R$174),0)))</f>
        <v>-</v>
      </c>
      <c r="N33" s="80">
        <f t="shared" si="1"/>
        <v>0</v>
      </c>
      <c r="O33" s="81">
        <f t="shared" si="2"/>
        <v>0</v>
      </c>
      <c r="R33" s="36" t="str">
        <f t="array" ref="R33">IFERROR(INDEX($B$2:$G$418,SMALL(IF($G$2:$G$418=$R$6,ROW($G$2:$G$418)),ROW(26:26))-1,1),"-")</f>
        <v>-</v>
      </c>
      <c r="S33" s="36" t="str">
        <f t="array" ref="S33">IFERROR(INDEX($D$2:$G$418,SMALL(IF($G$2:$G$418=$R$6,ROW($G$2:$G$418)),ROW(26:26))-1,2),"-")</f>
        <v>-</v>
      </c>
      <c r="T33" s="66" t="str">
        <f t="array" ref="T33">IFERROR(INDEX($D$2:$G$418,SMALL(IF($G$2:$G$418=$R$6,ROW($G$2:$G$418)),ROW(26:26))-1,3),"-")</f>
        <v>-</v>
      </c>
    </row>
    <row r="34" spans="2:20" x14ac:dyDescent="0.25">
      <c r="B34" s="35" t="s">
        <v>22</v>
      </c>
      <c r="C34" s="91" t="s">
        <v>133</v>
      </c>
      <c r="D34" s="92" t="s">
        <v>134</v>
      </c>
      <c r="E34" s="61">
        <f ca="1">SUMIF('Process information'!$I$41:$I$759,Summary!D34,'Process information'!$J$41:$J$735)</f>
        <v>0</v>
      </c>
      <c r="F34" s="51">
        <f>SUMIF('Process information'!$I$41:$I$735,Summary!D34,'Process information'!$K$41:$K$735)</f>
        <v>0</v>
      </c>
      <c r="G34" s="98" t="str">
        <f t="shared" si="0"/>
        <v>-</v>
      </c>
      <c r="I34" s="78" t="str">
        <f t="array" ref="I34">IFERROR(INDEX($D$2:$G$418,SMALL(IF($G$2:$G$418=$I$3,ROW($G$2:$G$418)),ROW(27:27))-1,1),"-")</f>
        <v>-</v>
      </c>
      <c r="J34" s="71" t="str">
        <f t="array" ref="J34">IFERROR(INDEX($D$2:$G$418,SMALL(IF($G$2:$G$418=$I$3,ROW($G$2:$G$418)),ROW(27:27))-1,2),"-")</f>
        <v>-</v>
      </c>
      <c r="K34" s="76" t="str">
        <f t="array" ref="K34">IFERROR(INDEX($D$2:$G$418,SMALL(IF($G$2:$G$418=$I$3,ROW($G$2:$G$418)),ROW(27:27))-1,3),"-")</f>
        <v>-</v>
      </c>
      <c r="M34" s="78" t="str">
        <f t="array" ref="M34">IF(ISNA(INDEX($R$8:$R$174,MATCH(0,COUNTIF($M$7:M33,$R$8:$R$174),0))),"-",INDEX($R$8:$R$174,MATCH(0,COUNTIF($M$7:M33,$R$8:$R$174),0)))</f>
        <v>-</v>
      </c>
      <c r="N34" s="80">
        <f t="shared" si="1"/>
        <v>0</v>
      </c>
      <c r="O34" s="81">
        <f t="shared" si="2"/>
        <v>0</v>
      </c>
      <c r="R34" s="36" t="str">
        <f t="array" ref="R34">IFERROR(INDEX($B$2:$G$418,SMALL(IF($G$2:$G$418=$R$6,ROW($G$2:$G$418)),ROW(27:27))-1,1),"-")</f>
        <v>-</v>
      </c>
      <c r="S34" s="36" t="str">
        <f t="array" ref="S34">IFERROR(INDEX($D$2:$G$418,SMALL(IF($G$2:$G$418=$R$6,ROW($G$2:$G$418)),ROW(27:27))-1,2),"-")</f>
        <v>-</v>
      </c>
      <c r="T34" s="66" t="str">
        <f t="array" ref="T34">IFERROR(INDEX($D$2:$G$418,SMALL(IF($G$2:$G$418=$R$6,ROW($G$2:$G$418)),ROW(27:27))-1,3),"-")</f>
        <v>-</v>
      </c>
    </row>
    <row r="35" spans="2:20" ht="30" x14ac:dyDescent="0.25">
      <c r="B35" s="35" t="s">
        <v>135</v>
      </c>
      <c r="C35" s="91" t="s">
        <v>136</v>
      </c>
      <c r="D35" s="92" t="s">
        <v>137</v>
      </c>
      <c r="E35" s="61">
        <f ca="1">SUMIF('Process information'!$I$41:$I$759,Summary!D35,'Process information'!$J$41:$J$735)</f>
        <v>0</v>
      </c>
      <c r="F35" s="51">
        <f>SUMIF('Process information'!$I$41:$I$735,Summary!D35,'Process information'!$K$41:$K$735)</f>
        <v>0</v>
      </c>
      <c r="G35" s="98" t="str">
        <f t="shared" si="0"/>
        <v>-</v>
      </c>
      <c r="I35" s="78" t="str">
        <f t="array" ref="I35">IFERROR(INDEX($D$2:$G$418,SMALL(IF($G$2:$G$418=$I$3,ROW($G$2:$G$418)),ROW(28:28))-1,1),"-")</f>
        <v>-</v>
      </c>
      <c r="J35" s="71" t="str">
        <f t="array" ref="J35">IFERROR(INDEX($D$2:$G$418,SMALL(IF($G$2:$G$418=$I$3,ROW($G$2:$G$418)),ROW(28:28))-1,2),"-")</f>
        <v>-</v>
      </c>
      <c r="K35" s="76" t="str">
        <f t="array" ref="K35">IFERROR(INDEX($D$2:$G$418,SMALL(IF($G$2:$G$418=$I$3,ROW($G$2:$G$418)),ROW(28:28))-1,3),"-")</f>
        <v>-</v>
      </c>
      <c r="M35" s="78" t="str">
        <f t="array" ref="M35">IF(ISNA(INDEX($R$8:$R$174,MATCH(0,COUNTIF($M$7:M34,$R$8:$R$174),0))),"-",INDEX($R$8:$R$174,MATCH(0,COUNTIF($M$7:M34,$R$8:$R$174),0)))</f>
        <v>-</v>
      </c>
      <c r="N35" s="80">
        <f t="shared" si="1"/>
        <v>0</v>
      </c>
      <c r="O35" s="81">
        <f t="shared" si="2"/>
        <v>0</v>
      </c>
      <c r="R35" s="36" t="str">
        <f t="array" ref="R35">IFERROR(INDEX($B$2:$G$418,SMALL(IF($G$2:$G$418=$R$6,ROW($G$2:$G$418)),ROW(28:28))-1,1),"-")</f>
        <v>-</v>
      </c>
      <c r="S35" s="36" t="str">
        <f t="array" ref="S35">IFERROR(INDEX($D$2:$G$418,SMALL(IF($G$2:$G$418=$R$6,ROW($G$2:$G$418)),ROW(28:28))-1,2),"-")</f>
        <v>-</v>
      </c>
      <c r="T35" s="66" t="str">
        <f t="array" ref="T35">IFERROR(INDEX($D$2:$G$418,SMALL(IF($G$2:$G$418=$R$6,ROW($G$2:$G$418)),ROW(28:28))-1,3),"-")</f>
        <v>-</v>
      </c>
    </row>
    <row r="36" spans="2:20" x14ac:dyDescent="0.25">
      <c r="B36" s="35" t="s">
        <v>22</v>
      </c>
      <c r="C36" s="91" t="s">
        <v>138</v>
      </c>
      <c r="D36" s="92" t="s">
        <v>139</v>
      </c>
      <c r="E36" s="61">
        <f ca="1">SUMIF('Process information'!$I$41:$I$759,Summary!D36,'Process information'!$J$41:$J$735)</f>
        <v>0</v>
      </c>
      <c r="F36" s="51">
        <f>SUMIF('Process information'!$I$41:$I$735,Summary!D36,'Process information'!$K$41:$K$735)</f>
        <v>0</v>
      </c>
      <c r="G36" s="98" t="str">
        <f t="shared" si="0"/>
        <v>-</v>
      </c>
      <c r="I36" s="78" t="str">
        <f t="array" ref="I36">IFERROR(INDEX($D$2:$G$418,SMALL(IF($G$2:$G$418=$I$3,ROW($G$2:$G$418)),ROW(29:29))-1,1),"-")</f>
        <v>-</v>
      </c>
      <c r="J36" s="71" t="str">
        <f t="array" ref="J36">IFERROR(INDEX($D$2:$G$418,SMALL(IF($G$2:$G$418=$I$3,ROW($G$2:$G$418)),ROW(29:29))-1,2),"-")</f>
        <v>-</v>
      </c>
      <c r="K36" s="76" t="str">
        <f t="array" ref="K36">IFERROR(INDEX($D$2:$G$418,SMALL(IF($G$2:$G$418=$I$3,ROW($G$2:$G$418)),ROW(29:29))-1,3),"-")</f>
        <v>-</v>
      </c>
      <c r="M36" s="78" t="str">
        <f t="array" ref="M36">IF(ISNA(INDEX($R$8:$R$174,MATCH(0,COUNTIF($M$7:M35,$R$8:$R$174),0))),"-",INDEX($R$8:$R$174,MATCH(0,COUNTIF($M$7:M35,$R$8:$R$174),0)))</f>
        <v>-</v>
      </c>
      <c r="N36" s="80">
        <f t="shared" si="1"/>
        <v>0</v>
      </c>
      <c r="O36" s="81">
        <f t="shared" si="2"/>
        <v>0</v>
      </c>
      <c r="R36" s="36" t="str">
        <f t="array" ref="R36">IFERROR(INDEX($B$2:$G$418,SMALL(IF($G$2:$G$418=$R$6,ROW($G$2:$G$418)),ROW(29:29))-1,1),"-")</f>
        <v>-</v>
      </c>
      <c r="S36" s="36" t="str">
        <f t="array" ref="S36">IFERROR(INDEX($D$2:$G$418,SMALL(IF($G$2:$G$418=$R$6,ROW($G$2:$G$418)),ROW(29:29))-1,2),"-")</f>
        <v>-</v>
      </c>
      <c r="T36" s="66" t="str">
        <f t="array" ref="T36">IFERROR(INDEX($D$2:$G$418,SMALL(IF($G$2:$G$418=$R$6,ROW($G$2:$G$418)),ROW(29:29))-1,3),"-")</f>
        <v>-</v>
      </c>
    </row>
    <row r="37" spans="2:20" ht="30" x14ac:dyDescent="0.25">
      <c r="B37" s="35" t="s">
        <v>23</v>
      </c>
      <c r="C37" s="91" t="s">
        <v>140</v>
      </c>
      <c r="D37" s="92" t="s">
        <v>141</v>
      </c>
      <c r="E37" s="61">
        <f ca="1">SUMIF('Process information'!$I$41:$I$759,Summary!D37,'Process information'!$J$41:$J$735)</f>
        <v>0</v>
      </c>
      <c r="F37" s="51">
        <f>SUMIF('Process information'!$I$41:$I$735,Summary!D37,'Process information'!$K$41:$K$735)</f>
        <v>0</v>
      </c>
      <c r="G37" s="98" t="str">
        <f t="shared" si="0"/>
        <v>-</v>
      </c>
      <c r="I37" s="78" t="str">
        <f t="array" ref="I37">IFERROR(INDEX($D$2:$G$418,SMALL(IF($G$2:$G$418=$I$3,ROW($G$2:$G$418)),ROW(30:30))-1,1),"-")</f>
        <v>-</v>
      </c>
      <c r="J37" s="71" t="str">
        <f t="array" ref="J37">IFERROR(INDEX($D$2:$G$418,SMALL(IF($G$2:$G$418=$I$3,ROW($G$2:$G$418)),ROW(30:30))-1,2),"-")</f>
        <v>-</v>
      </c>
      <c r="K37" s="76" t="str">
        <f t="array" ref="K37">IFERROR(INDEX($D$2:$G$418,SMALL(IF($G$2:$G$418=$I$3,ROW($G$2:$G$418)),ROW(30:30))-1,3),"-")</f>
        <v>-</v>
      </c>
      <c r="M37" s="78" t="str">
        <f t="array" ref="M37">IF(ISNA(INDEX($R$8:$R$174,MATCH(0,COUNTIF($M$7:M36,$R$8:$R$174),0))),"-",INDEX($R$8:$R$174,MATCH(0,COUNTIF($M$7:M36,$R$8:$R$174),0)))</f>
        <v>-</v>
      </c>
      <c r="N37" s="80">
        <f t="shared" si="1"/>
        <v>0</v>
      </c>
      <c r="O37" s="81">
        <f t="shared" si="2"/>
        <v>0</v>
      </c>
      <c r="R37" s="36" t="str">
        <f t="array" ref="R37">IFERROR(INDEX($B$2:$G$418,SMALL(IF($G$2:$G$418=$R$6,ROW($G$2:$G$418)),ROW(30:30))-1,1),"-")</f>
        <v>-</v>
      </c>
      <c r="S37" s="36" t="str">
        <f t="array" ref="S37">IFERROR(INDEX($D$2:$G$418,SMALL(IF($G$2:$G$418=$R$6,ROW($G$2:$G$418)),ROW(30:30))-1,2),"-")</f>
        <v>-</v>
      </c>
      <c r="T37" s="66" t="str">
        <f t="array" ref="T37">IFERROR(INDEX($D$2:$G$418,SMALL(IF($G$2:$G$418=$R$6,ROW($G$2:$G$418)),ROW(30:30))-1,3),"-")</f>
        <v>-</v>
      </c>
    </row>
    <row r="38" spans="2:20" ht="30" x14ac:dyDescent="0.25">
      <c r="B38" s="35" t="s">
        <v>135</v>
      </c>
      <c r="C38" s="91" t="s">
        <v>142</v>
      </c>
      <c r="D38" s="92" t="s">
        <v>143</v>
      </c>
      <c r="E38" s="61">
        <f ca="1">SUMIF('Process information'!$I$41:$I$759,Summary!D38,'Process information'!$J$41:$J$735)</f>
        <v>0</v>
      </c>
      <c r="F38" s="51">
        <f>SUMIF('Process information'!$I$41:$I$735,Summary!D38,'Process information'!$K$41:$K$735)</f>
        <v>0</v>
      </c>
      <c r="G38" s="98" t="str">
        <f t="shared" si="0"/>
        <v>-</v>
      </c>
      <c r="I38" s="78" t="str">
        <f t="array" ref="I38">IFERROR(INDEX($D$2:$G$418,SMALL(IF($G$2:$G$418=$I$3,ROW($G$2:$G$418)),ROW(31:31))-1,1),"-")</f>
        <v>-</v>
      </c>
      <c r="J38" s="71" t="str">
        <f t="array" ref="J38">IFERROR(INDEX($D$2:$G$418,SMALL(IF($G$2:$G$418=$I$3,ROW($G$2:$G$418)),ROW(31:31))-1,2),"-")</f>
        <v>-</v>
      </c>
      <c r="K38" s="76" t="str">
        <f t="array" ref="K38">IFERROR(INDEX($D$2:$G$418,SMALL(IF($G$2:$G$418=$I$3,ROW($G$2:$G$418)),ROW(31:31))-1,3),"-")</f>
        <v>-</v>
      </c>
      <c r="M38" s="78" t="str">
        <f t="array" ref="M38">IF(ISNA(INDEX($R$8:$R$174,MATCH(0,COUNTIF($M$7:M37,$R$8:$R$174),0))),"-",INDEX($R$8:$R$174,MATCH(0,COUNTIF($M$7:M37,$R$8:$R$174),0)))</f>
        <v>-</v>
      </c>
      <c r="N38" s="80">
        <f t="shared" si="1"/>
        <v>0</v>
      </c>
      <c r="O38" s="81">
        <f t="shared" si="2"/>
        <v>0</v>
      </c>
      <c r="R38" s="36" t="str">
        <f t="array" ref="R38">IFERROR(INDEX($B$2:$G$418,SMALL(IF($G$2:$G$418=$R$6,ROW($G$2:$G$418)),ROW(31:31))-1,1),"-")</f>
        <v>-</v>
      </c>
      <c r="S38" s="36" t="str">
        <f t="array" ref="S38">IFERROR(INDEX($D$2:$G$418,SMALL(IF($G$2:$G$418=$R$6,ROW($G$2:$G$418)),ROW(31:31))-1,2),"-")</f>
        <v>-</v>
      </c>
      <c r="T38" s="66" t="str">
        <f t="array" ref="T38">IFERROR(INDEX($D$2:$G$418,SMALL(IF($G$2:$G$418=$R$6,ROW($G$2:$G$418)),ROW(31:31))-1,3),"-")</f>
        <v>-</v>
      </c>
    </row>
    <row r="39" spans="2:20" x14ac:dyDescent="0.25">
      <c r="B39" s="35" t="s">
        <v>22</v>
      </c>
      <c r="C39" s="91" t="s">
        <v>144</v>
      </c>
      <c r="D39" s="92" t="s">
        <v>145</v>
      </c>
      <c r="E39" s="61">
        <f ca="1">SUMIF('Process information'!$I$41:$I$759,Summary!D39,'Process information'!$J$41:$J$735)</f>
        <v>0</v>
      </c>
      <c r="F39" s="51">
        <f>SUMIF('Process information'!$I$41:$I$735,Summary!D39,'Process information'!$K$41:$K$735)</f>
        <v>0</v>
      </c>
      <c r="G39" s="98" t="str">
        <f t="shared" si="0"/>
        <v>-</v>
      </c>
      <c r="I39" s="78" t="str">
        <f t="array" ref="I39">IFERROR(INDEX($D$2:$G$418,SMALL(IF($G$2:$G$418=$I$3,ROW($G$2:$G$418)),ROW(32:32))-1,1),"-")</f>
        <v>-</v>
      </c>
      <c r="J39" s="71" t="str">
        <f t="array" ref="J39">IFERROR(INDEX($D$2:$G$418,SMALL(IF($G$2:$G$418=$I$3,ROW($G$2:$G$418)),ROW(32:32))-1,2),"-")</f>
        <v>-</v>
      </c>
      <c r="K39" s="76" t="str">
        <f t="array" ref="K39">IFERROR(INDEX($D$2:$G$418,SMALL(IF($G$2:$G$418=$I$3,ROW($G$2:$G$418)),ROW(32:32))-1,3),"-")</f>
        <v>-</v>
      </c>
      <c r="M39" s="78" t="str">
        <f t="array" ref="M39">IF(ISNA(INDEX($R$8:$R$174,MATCH(0,COUNTIF($M$7:M38,$R$8:$R$174),0))),"-",INDEX($R$8:$R$174,MATCH(0,COUNTIF($M$7:M38,$R$8:$R$174),0)))</f>
        <v>-</v>
      </c>
      <c r="N39" s="80">
        <f t="shared" si="1"/>
        <v>0</v>
      </c>
      <c r="O39" s="81">
        <f t="shared" si="2"/>
        <v>0</v>
      </c>
      <c r="R39" s="36" t="str">
        <f t="array" ref="R39">IFERROR(INDEX($B$2:$G$418,SMALL(IF($G$2:$G$418=$R$6,ROW($G$2:$G$418)),ROW(32:32))-1,1),"-")</f>
        <v>-</v>
      </c>
      <c r="S39" s="36" t="str">
        <f t="array" ref="S39">IFERROR(INDEX($D$2:$G$418,SMALL(IF($G$2:$G$418=$R$6,ROW($G$2:$G$418)),ROW(32:32))-1,2),"-")</f>
        <v>-</v>
      </c>
      <c r="T39" s="66" t="str">
        <f t="array" ref="T39">IFERROR(INDEX($D$2:$G$418,SMALL(IF($G$2:$G$418=$R$6,ROW($G$2:$G$418)),ROW(32:32))-1,3),"-")</f>
        <v>-</v>
      </c>
    </row>
    <row r="40" spans="2:20" x14ac:dyDescent="0.25">
      <c r="B40" s="35" t="s">
        <v>22</v>
      </c>
      <c r="C40" s="91" t="s">
        <v>146</v>
      </c>
      <c r="D40" s="92" t="s">
        <v>147</v>
      </c>
      <c r="E40" s="61">
        <f ca="1">SUMIF('Process information'!$I$41:$I$759,Summary!D40,'Process information'!$J$41:$J$735)</f>
        <v>0</v>
      </c>
      <c r="F40" s="51">
        <f>SUMIF('Process information'!$I$41:$I$735,Summary!D40,'Process information'!$K$41:$K$735)</f>
        <v>0</v>
      </c>
      <c r="G40" s="98" t="str">
        <f t="shared" si="0"/>
        <v>-</v>
      </c>
      <c r="I40" s="78" t="str">
        <f t="array" ref="I40">IFERROR(INDEX($D$2:$G$418,SMALL(IF($G$2:$G$418=$I$3,ROW($G$2:$G$418)),ROW(33:33))-1,1),"-")</f>
        <v>-</v>
      </c>
      <c r="J40" s="71" t="str">
        <f t="array" ref="J40">IFERROR(INDEX($D$2:$G$418,SMALL(IF($G$2:$G$418=$I$3,ROW($G$2:$G$418)),ROW(33:33))-1,2),"-")</f>
        <v>-</v>
      </c>
      <c r="K40" s="76" t="str">
        <f t="array" ref="K40">IFERROR(INDEX($D$2:$G$418,SMALL(IF($G$2:$G$418=$I$3,ROW($G$2:$G$418)),ROW(33:33))-1,3),"-")</f>
        <v>-</v>
      </c>
      <c r="M40" s="78" t="str">
        <f t="array" ref="M40">IF(ISNA(INDEX($R$8:$R$174,MATCH(0,COUNTIF($M$7:M39,$R$8:$R$174),0))),"-",INDEX($R$8:$R$174,MATCH(0,COUNTIF($M$7:M39,$R$8:$R$174),0)))</f>
        <v>-</v>
      </c>
      <c r="N40" s="80">
        <f t="shared" si="1"/>
        <v>0</v>
      </c>
      <c r="O40" s="81">
        <f t="shared" si="2"/>
        <v>0</v>
      </c>
      <c r="R40" s="36" t="str">
        <f t="array" ref="R40">IFERROR(INDEX($B$2:$G$418,SMALL(IF($G$2:$G$418=$R$6,ROW($G$2:$G$418)),ROW(33:33))-1,1),"-")</f>
        <v>-</v>
      </c>
      <c r="S40" s="36" t="str">
        <f t="array" ref="S40">IFERROR(INDEX($D$2:$G$418,SMALL(IF($G$2:$G$418=$R$6,ROW($G$2:$G$418)),ROW(33:33))-1,2),"-")</f>
        <v>-</v>
      </c>
      <c r="T40" s="66" t="str">
        <f t="array" ref="T40">IFERROR(INDEX($D$2:$G$418,SMALL(IF($G$2:$G$418=$R$6,ROW($G$2:$G$418)),ROW(33:33))-1,3),"-")</f>
        <v>-</v>
      </c>
    </row>
    <row r="41" spans="2:20" x14ac:dyDescent="0.25">
      <c r="B41" s="35" t="s">
        <v>22</v>
      </c>
      <c r="C41" s="91" t="s">
        <v>148</v>
      </c>
      <c r="D41" s="92" t="s">
        <v>149</v>
      </c>
      <c r="E41" s="61">
        <f ca="1">SUMIF('Process information'!$I$41:$I$759,Summary!D41,'Process information'!$J$41:$J$735)</f>
        <v>0</v>
      </c>
      <c r="F41" s="51">
        <f>SUMIF('Process information'!$I$41:$I$735,Summary!D41,'Process information'!$K$41:$K$735)</f>
        <v>0</v>
      </c>
      <c r="G41" s="98" t="str">
        <f t="shared" si="0"/>
        <v>-</v>
      </c>
      <c r="I41" s="78" t="str">
        <f t="array" ref="I41">IFERROR(INDEX($D$2:$G$418,SMALL(IF($G$2:$G$418=$I$3,ROW($G$2:$G$418)),ROW(34:34))-1,1),"-")</f>
        <v>-</v>
      </c>
      <c r="J41" s="71" t="str">
        <f t="array" ref="J41">IFERROR(INDEX($D$2:$G$418,SMALL(IF($G$2:$G$418=$I$3,ROW($G$2:$G$418)),ROW(34:34))-1,2),"-")</f>
        <v>-</v>
      </c>
      <c r="K41" s="76" t="str">
        <f t="array" ref="K41">IFERROR(INDEX($D$2:$G$418,SMALL(IF($G$2:$G$418=$I$3,ROW($G$2:$G$418)),ROW(34:34))-1,3),"-")</f>
        <v>-</v>
      </c>
      <c r="M41" s="78" t="str">
        <f t="array" ref="M41">IF(ISNA(INDEX($R$8:$R$174,MATCH(0,COUNTIF($M$7:M40,$R$8:$R$174),0))),"-",INDEX($R$8:$R$174,MATCH(0,COUNTIF($M$7:M40,$R$8:$R$174),0)))</f>
        <v>-</v>
      </c>
      <c r="N41" s="80">
        <f t="shared" si="1"/>
        <v>0</v>
      </c>
      <c r="O41" s="81">
        <f t="shared" si="2"/>
        <v>0</v>
      </c>
      <c r="R41" s="36" t="str">
        <f t="array" ref="R41">IFERROR(INDEX($B$2:$G$418,SMALL(IF($G$2:$G$418=$R$6,ROW($G$2:$G$418)),ROW(34:34))-1,1),"-")</f>
        <v>-</v>
      </c>
      <c r="S41" s="36" t="str">
        <f t="array" ref="S41">IFERROR(INDEX($D$2:$G$418,SMALL(IF($G$2:$G$418=$R$6,ROW($G$2:$G$418)),ROW(34:34))-1,2),"-")</f>
        <v>-</v>
      </c>
      <c r="T41" s="66" t="str">
        <f t="array" ref="T41">IFERROR(INDEX($D$2:$G$418,SMALL(IF($G$2:$G$418=$R$6,ROW($G$2:$G$418)),ROW(34:34))-1,3),"-")</f>
        <v>-</v>
      </c>
    </row>
    <row r="42" spans="2:20" ht="30" x14ac:dyDescent="0.25">
      <c r="B42" s="35" t="s">
        <v>23</v>
      </c>
      <c r="C42" s="91" t="s">
        <v>150</v>
      </c>
      <c r="D42" s="92" t="s">
        <v>151</v>
      </c>
      <c r="E42" s="61">
        <f ca="1">SUMIF('Process information'!$I$41:$I$759,Summary!D42,'Process information'!$J$41:$J$735)</f>
        <v>0</v>
      </c>
      <c r="F42" s="51">
        <f>SUMIF('Process information'!$I$41:$I$735,Summary!D42,'Process information'!$K$41:$K$735)</f>
        <v>0</v>
      </c>
      <c r="G42" s="98" t="str">
        <f t="shared" si="0"/>
        <v>-</v>
      </c>
      <c r="I42" s="78" t="str">
        <f t="array" ref="I42">IFERROR(INDEX($D$2:$G$418,SMALL(IF($G$2:$G$418=$I$3,ROW($G$2:$G$418)),ROW(35:35))-1,1),"-")</f>
        <v>-</v>
      </c>
      <c r="J42" s="71" t="str">
        <f t="array" ref="J42">IFERROR(INDEX($D$2:$G$418,SMALL(IF($G$2:$G$418=$I$3,ROW($G$2:$G$418)),ROW(35:35))-1,2),"-")</f>
        <v>-</v>
      </c>
      <c r="K42" s="76" t="str">
        <f t="array" ref="K42">IFERROR(INDEX($D$2:$G$418,SMALL(IF($G$2:$G$418=$I$3,ROW($G$2:$G$418)),ROW(35:35))-1,3),"-")</f>
        <v>-</v>
      </c>
      <c r="M42" s="78" t="str">
        <f t="array" ref="M42">IF(ISNA(INDEX($R$8:$R$174,MATCH(0,COUNTIF($M$7:M41,$R$8:$R$174),0))),"-",INDEX($R$8:$R$174,MATCH(0,COUNTIF($M$7:M41,$R$8:$R$174),0)))</f>
        <v>-</v>
      </c>
      <c r="N42" s="80">
        <f t="shared" si="1"/>
        <v>0</v>
      </c>
      <c r="O42" s="81">
        <f t="shared" si="2"/>
        <v>0</v>
      </c>
      <c r="R42" s="36" t="str">
        <f t="array" ref="R42">IFERROR(INDEX($B$2:$G$418,SMALL(IF($G$2:$G$418=$R$6,ROW($G$2:$G$418)),ROW(35:35))-1,1),"-")</f>
        <v>-</v>
      </c>
      <c r="S42" s="36" t="str">
        <f t="array" ref="S42">IFERROR(INDEX($D$2:$G$418,SMALL(IF($G$2:$G$418=$R$6,ROW($G$2:$G$418)),ROW(35:35))-1,2),"-")</f>
        <v>-</v>
      </c>
      <c r="T42" s="66" t="str">
        <f t="array" ref="T42">IFERROR(INDEX($D$2:$G$418,SMALL(IF($G$2:$G$418=$R$6,ROW($G$2:$G$418)),ROW(35:35))-1,3),"-")</f>
        <v>-</v>
      </c>
    </row>
    <row r="43" spans="2:20" ht="30" x14ac:dyDescent="0.25">
      <c r="B43" s="35" t="s">
        <v>23</v>
      </c>
      <c r="C43" s="91" t="s">
        <v>152</v>
      </c>
      <c r="D43" s="92" t="s">
        <v>153</v>
      </c>
      <c r="E43" s="61">
        <f ca="1">SUMIF('Process information'!$I$41:$I$759,Summary!D43,'Process information'!$J$41:$J$735)</f>
        <v>0</v>
      </c>
      <c r="F43" s="51">
        <f>SUMIF('Process information'!$I$41:$I$735,Summary!D43,'Process information'!$K$41:$K$735)</f>
        <v>0</v>
      </c>
      <c r="G43" s="98" t="str">
        <f t="shared" si="0"/>
        <v>-</v>
      </c>
      <c r="I43" s="78" t="str">
        <f t="array" ref="I43">IFERROR(INDEX($D$2:$G$418,SMALL(IF($G$2:$G$418=$I$3,ROW($G$2:$G$418)),ROW(36:36))-1,1),"-")</f>
        <v>-</v>
      </c>
      <c r="J43" s="71" t="str">
        <f t="array" ref="J43">IFERROR(INDEX($D$2:$G$418,SMALL(IF($G$2:$G$418=$I$3,ROW($G$2:$G$418)),ROW(36:36))-1,2),"-")</f>
        <v>-</v>
      </c>
      <c r="K43" s="76" t="str">
        <f t="array" ref="K43">IFERROR(INDEX($D$2:$G$418,SMALL(IF($G$2:$G$418=$I$3,ROW($G$2:$G$418)),ROW(36:36))-1,3),"-")</f>
        <v>-</v>
      </c>
      <c r="M43" s="78" t="str">
        <f t="array" ref="M43">IF(ISNA(INDEX($R$8:$R$174,MATCH(0,COUNTIF($M$7:M42,$R$8:$R$174),0))),"-",INDEX($R$8:$R$174,MATCH(0,COUNTIF($M$7:M42,$R$8:$R$174),0)))</f>
        <v>-</v>
      </c>
      <c r="N43" s="80">
        <f t="shared" si="1"/>
        <v>0</v>
      </c>
      <c r="O43" s="81">
        <f t="shared" si="2"/>
        <v>0</v>
      </c>
      <c r="R43" s="36" t="str">
        <f t="array" ref="R43">IFERROR(INDEX($B$2:$G$418,SMALL(IF($G$2:$G$418=$R$6,ROW($G$2:$G$418)),ROW(36:36))-1,1),"-")</f>
        <v>-</v>
      </c>
      <c r="S43" s="36" t="str">
        <f t="array" ref="S43">IFERROR(INDEX($D$2:$G$418,SMALL(IF($G$2:$G$418=$R$6,ROW($G$2:$G$418)),ROW(36:36))-1,2),"-")</f>
        <v>-</v>
      </c>
      <c r="T43" s="66" t="str">
        <f t="array" ref="T43">IFERROR(INDEX($D$2:$G$418,SMALL(IF($G$2:$G$418=$R$6,ROW($G$2:$G$418)),ROW(36:36))-1,3),"-")</f>
        <v>-</v>
      </c>
    </row>
    <row r="44" spans="2:20" ht="30" x14ac:dyDescent="0.25">
      <c r="B44" s="35" t="s">
        <v>23</v>
      </c>
      <c r="C44" s="91" t="s">
        <v>154</v>
      </c>
      <c r="D44" s="92" t="s">
        <v>155</v>
      </c>
      <c r="E44" s="61">
        <f ca="1">SUMIF('Process information'!$I$41:$I$759,Summary!D44,'Process information'!$J$41:$J$735)</f>
        <v>0</v>
      </c>
      <c r="F44" s="51">
        <f>SUMIF('Process information'!$I$41:$I$735,Summary!D44,'Process information'!$K$41:$K$735)</f>
        <v>0</v>
      </c>
      <c r="G44" s="98" t="str">
        <f t="shared" si="0"/>
        <v>-</v>
      </c>
      <c r="I44" s="78" t="str">
        <f t="array" ref="I44">IFERROR(INDEX($D$2:$G$418,SMALL(IF($G$2:$G$418=$I$3,ROW($G$2:$G$418)),ROW(37:37))-1,1),"-")</f>
        <v>-</v>
      </c>
      <c r="J44" s="71" t="str">
        <f t="array" ref="J44">IFERROR(INDEX($D$2:$G$418,SMALL(IF($G$2:$G$418=$I$3,ROW($G$2:$G$418)),ROW(37:37))-1,2),"-")</f>
        <v>-</v>
      </c>
      <c r="K44" s="76" t="str">
        <f t="array" ref="K44">IFERROR(INDEX($D$2:$G$418,SMALL(IF($G$2:$G$418=$I$3,ROW($G$2:$G$418)),ROW(37:37))-1,3),"-")</f>
        <v>-</v>
      </c>
      <c r="M44" s="78" t="str">
        <f t="array" ref="M44">IF(ISNA(INDEX($R$8:$R$174,MATCH(0,COUNTIF($M$7:M43,$R$8:$R$174),0))),"-",INDEX($R$8:$R$174,MATCH(0,COUNTIF($M$7:M43,$R$8:$R$174),0)))</f>
        <v>-</v>
      </c>
      <c r="N44" s="80">
        <f t="shared" si="1"/>
        <v>0</v>
      </c>
      <c r="O44" s="81">
        <f t="shared" si="2"/>
        <v>0</v>
      </c>
      <c r="R44" s="36" t="str">
        <f t="array" ref="R44">IFERROR(INDEX($B$2:$G$418,SMALL(IF($G$2:$G$418=$R$6,ROW($G$2:$G$418)),ROW(37:37))-1,1),"-")</f>
        <v>-</v>
      </c>
      <c r="S44" s="36" t="str">
        <f t="array" ref="S44">IFERROR(INDEX($D$2:$G$418,SMALL(IF($G$2:$G$418=$R$6,ROW($G$2:$G$418)),ROW(37:37))-1,2),"-")</f>
        <v>-</v>
      </c>
      <c r="T44" s="66" t="str">
        <f t="array" ref="T44">IFERROR(INDEX($D$2:$G$418,SMALL(IF($G$2:$G$418=$R$6,ROW($G$2:$G$418)),ROW(37:37))-1,3),"-")</f>
        <v>-</v>
      </c>
    </row>
    <row r="45" spans="2:20" ht="30" x14ac:dyDescent="0.25">
      <c r="B45" s="35" t="s">
        <v>23</v>
      </c>
      <c r="C45" s="91" t="s">
        <v>156</v>
      </c>
      <c r="D45" s="92" t="s">
        <v>157</v>
      </c>
      <c r="E45" s="61">
        <f ca="1">SUMIF('Process information'!$I$41:$I$759,Summary!D45,'Process information'!$J$41:$J$735)</f>
        <v>0</v>
      </c>
      <c r="F45" s="51">
        <f>SUMIF('Process information'!$I$41:$I$735,Summary!D45,'Process information'!$K$41:$K$735)</f>
        <v>0</v>
      </c>
      <c r="G45" s="98" t="str">
        <f t="shared" si="0"/>
        <v>-</v>
      </c>
      <c r="I45" s="78" t="str">
        <f t="array" ref="I45">IFERROR(INDEX($D$2:$G$418,SMALL(IF($G$2:$G$418=$I$3,ROW($G$2:$G$418)),ROW(38:38))-1,1),"-")</f>
        <v>-</v>
      </c>
      <c r="J45" s="71" t="str">
        <f t="array" ref="J45">IFERROR(INDEX($D$2:$G$418,SMALL(IF($G$2:$G$418=$I$3,ROW($G$2:$G$418)),ROW(38:38))-1,2),"-")</f>
        <v>-</v>
      </c>
      <c r="K45" s="76" t="str">
        <f t="array" ref="K45">IFERROR(INDEX($D$2:$G$418,SMALL(IF($G$2:$G$418=$I$3,ROW($G$2:$G$418)),ROW(38:38))-1,3),"-")</f>
        <v>-</v>
      </c>
      <c r="M45" s="78" t="str">
        <f t="array" ref="M45">IF(ISNA(INDEX($R$8:$R$174,MATCH(0,COUNTIF($M$7:M44,$R$8:$R$174),0))),"-",INDEX($R$8:$R$174,MATCH(0,COUNTIF($M$7:M44,$R$8:$R$174),0)))</f>
        <v>-</v>
      </c>
      <c r="N45" s="80">
        <f t="shared" si="1"/>
        <v>0</v>
      </c>
      <c r="O45" s="81">
        <f t="shared" si="2"/>
        <v>0</v>
      </c>
      <c r="R45" s="36" t="str">
        <f t="array" ref="R45">IFERROR(INDEX($B$2:$G$418,SMALL(IF($G$2:$G$418=$R$6,ROW($G$2:$G$418)),ROW(38:38))-1,1),"-")</f>
        <v>-</v>
      </c>
      <c r="S45" s="36" t="str">
        <f t="array" ref="S45">IFERROR(INDEX($D$2:$G$418,SMALL(IF($G$2:$G$418=$R$6,ROW($G$2:$G$418)),ROW(38:38))-1,2),"-")</f>
        <v>-</v>
      </c>
      <c r="T45" s="66" t="str">
        <f t="array" ref="T45">IFERROR(INDEX($D$2:$G$418,SMALL(IF($G$2:$G$418=$R$6,ROW($G$2:$G$418)),ROW(38:38))-1,3),"-")</f>
        <v>-</v>
      </c>
    </row>
    <row r="46" spans="2:20" ht="30" x14ac:dyDescent="0.25">
      <c r="B46" s="35" t="s">
        <v>23</v>
      </c>
      <c r="C46" s="91" t="s">
        <v>158</v>
      </c>
      <c r="D46" s="92" t="s">
        <v>159</v>
      </c>
      <c r="E46" s="61">
        <f ca="1">SUMIF('Process information'!$I$41:$I$759,Summary!D46,'Process information'!$J$41:$J$735)</f>
        <v>0</v>
      </c>
      <c r="F46" s="51">
        <f>SUMIF('Process information'!$I$41:$I$735,Summary!D46,'Process information'!$K$41:$K$735)</f>
        <v>0</v>
      </c>
      <c r="G46" s="98" t="str">
        <f t="shared" si="0"/>
        <v>-</v>
      </c>
      <c r="I46" s="78" t="str">
        <f t="array" ref="I46">IFERROR(INDEX($D$2:$G$418,SMALL(IF($G$2:$G$418=$I$3,ROW($G$2:$G$418)),ROW(39:39))-1,1),"-")</f>
        <v>-</v>
      </c>
      <c r="J46" s="71" t="str">
        <f t="array" ref="J46">IFERROR(INDEX($D$2:$G$418,SMALL(IF($G$2:$G$418=$I$3,ROW($G$2:$G$418)),ROW(39:39))-1,2),"-")</f>
        <v>-</v>
      </c>
      <c r="K46" s="76" t="str">
        <f t="array" ref="K46">IFERROR(INDEX($D$2:$G$418,SMALL(IF($G$2:$G$418=$I$3,ROW($G$2:$G$418)),ROW(39:39))-1,3),"-")</f>
        <v>-</v>
      </c>
      <c r="M46" s="78" t="str">
        <f t="array" ref="M46">IF(ISNA(INDEX($R$8:$R$174,MATCH(0,COUNTIF($M$7:M45,$R$8:$R$174),0))),"-",INDEX($R$8:$R$174,MATCH(0,COUNTIF($M$7:M45,$R$8:$R$174),0)))</f>
        <v>-</v>
      </c>
      <c r="N46" s="80">
        <f t="shared" si="1"/>
        <v>0</v>
      </c>
      <c r="O46" s="81">
        <f t="shared" si="2"/>
        <v>0</v>
      </c>
      <c r="R46" s="36" t="str">
        <f t="array" ref="R46">IFERROR(INDEX($B$2:$G$418,SMALL(IF($G$2:$G$418=$R$6,ROW($G$2:$G$418)),ROW(39:39))-1,1),"-")</f>
        <v>-</v>
      </c>
      <c r="S46" s="36" t="str">
        <f t="array" ref="S46">IFERROR(INDEX($D$2:$G$418,SMALL(IF($G$2:$G$418=$R$6,ROW($G$2:$G$418)),ROW(39:39))-1,2),"-")</f>
        <v>-</v>
      </c>
      <c r="T46" s="66" t="str">
        <f t="array" ref="T46">IFERROR(INDEX($D$2:$G$418,SMALL(IF($G$2:$G$418=$R$6,ROW($G$2:$G$418)),ROW(39:39))-1,3),"-")</f>
        <v>-</v>
      </c>
    </row>
    <row r="47" spans="2:20" ht="30" x14ac:dyDescent="0.25">
      <c r="B47" s="35" t="s">
        <v>135</v>
      </c>
      <c r="C47" s="91" t="s">
        <v>160</v>
      </c>
      <c r="D47" s="92" t="s">
        <v>161</v>
      </c>
      <c r="E47" s="61">
        <f ca="1">SUMIF('Process information'!$I$41:$I$759,Summary!D47,'Process information'!$J$41:$J$735)</f>
        <v>0</v>
      </c>
      <c r="F47" s="51">
        <f>SUMIF('Process information'!$I$41:$I$735,Summary!D47,'Process information'!$K$41:$K$735)</f>
        <v>0</v>
      </c>
      <c r="G47" s="98" t="str">
        <f t="shared" si="0"/>
        <v>-</v>
      </c>
      <c r="I47" s="78" t="str">
        <f t="array" ref="I47">IFERROR(INDEX($D$2:$G$418,SMALL(IF($G$2:$G$418=$I$3,ROW($G$2:$G$418)),ROW(40:40))-1,1),"-")</f>
        <v>-</v>
      </c>
      <c r="J47" s="71" t="str">
        <f t="array" ref="J47">IFERROR(INDEX($D$2:$G$418,SMALL(IF($G$2:$G$418=$I$3,ROW($G$2:$G$418)),ROW(40:40))-1,2),"-")</f>
        <v>-</v>
      </c>
      <c r="K47" s="76" t="str">
        <f t="array" ref="K47">IFERROR(INDEX($D$2:$G$418,SMALL(IF($G$2:$G$418=$I$3,ROW($G$2:$G$418)),ROW(40:40))-1,3),"-")</f>
        <v>-</v>
      </c>
      <c r="M47" s="78" t="str">
        <f t="array" ref="M47">IF(ISNA(INDEX($R$8:$R$174,MATCH(0,COUNTIF($M$7:M46,$R$8:$R$174),0))),"-",INDEX($R$8:$R$174,MATCH(0,COUNTIF($M$7:M46,$R$8:$R$174),0)))</f>
        <v>-</v>
      </c>
      <c r="N47" s="80">
        <f t="shared" si="1"/>
        <v>0</v>
      </c>
      <c r="O47" s="81">
        <f t="shared" si="2"/>
        <v>0</v>
      </c>
      <c r="R47" s="36" t="str">
        <f t="array" ref="R47">IFERROR(INDEX($B$2:$G$418,SMALL(IF($G$2:$G$418=$R$6,ROW($G$2:$G$418)),ROW(40:40))-1,1),"-")</f>
        <v>-</v>
      </c>
      <c r="S47" s="36" t="str">
        <f t="array" ref="S47">IFERROR(INDEX($D$2:$G$418,SMALL(IF($G$2:$G$418=$R$6,ROW($G$2:$G$418)),ROW(40:40))-1,2),"-")</f>
        <v>-</v>
      </c>
      <c r="T47" s="66" t="str">
        <f t="array" ref="T47">IFERROR(INDEX($D$2:$G$418,SMALL(IF($G$2:$G$418=$R$6,ROW($G$2:$G$418)),ROW(40:40))-1,3),"-")</f>
        <v>-</v>
      </c>
    </row>
    <row r="48" spans="2:20" x14ac:dyDescent="0.25">
      <c r="B48" s="35" t="s">
        <v>22</v>
      </c>
      <c r="C48" s="91" t="s">
        <v>162</v>
      </c>
      <c r="D48" s="92" t="s">
        <v>163</v>
      </c>
      <c r="E48" s="61">
        <f ca="1">SUMIF('Process information'!$I$41:$I$759,Summary!D48,'Process information'!$J$41:$J$735)</f>
        <v>0</v>
      </c>
      <c r="F48" s="51">
        <f>SUMIF('Process information'!$I$41:$I$735,Summary!D48,'Process information'!$K$41:$K$735)</f>
        <v>0</v>
      </c>
      <c r="G48" s="98" t="str">
        <f t="shared" si="0"/>
        <v>-</v>
      </c>
      <c r="I48" s="78" t="str">
        <f t="array" ref="I48">IFERROR(INDEX($D$2:$G$418,SMALL(IF($G$2:$G$418=$I$3,ROW($G$2:$G$418)),ROW(41:41))-1,1),"-")</f>
        <v>-</v>
      </c>
      <c r="J48" s="71" t="str">
        <f t="array" ref="J48">IFERROR(INDEX($D$2:$G$418,SMALL(IF($G$2:$G$418=$I$3,ROW($G$2:$G$418)),ROW(41:41))-1,2),"-")</f>
        <v>-</v>
      </c>
      <c r="K48" s="76" t="str">
        <f t="array" ref="K48">IFERROR(INDEX($D$2:$G$418,SMALL(IF($G$2:$G$418=$I$3,ROW($G$2:$G$418)),ROW(41:41))-1,3),"-")</f>
        <v>-</v>
      </c>
      <c r="M48" s="78" t="str">
        <f t="array" ref="M48">IF(ISNA(INDEX($R$8:$R$174,MATCH(0,COUNTIF($M$7:M47,$R$8:$R$174),0))),"-",INDEX($R$8:$R$174,MATCH(0,COUNTIF($M$7:M47,$R$8:$R$174),0)))</f>
        <v>-</v>
      </c>
      <c r="N48" s="80">
        <f t="shared" si="1"/>
        <v>0</v>
      </c>
      <c r="O48" s="81">
        <f t="shared" si="2"/>
        <v>0</v>
      </c>
      <c r="R48" s="36" t="str">
        <f t="array" ref="R48">IFERROR(INDEX($B$2:$G$418,SMALL(IF($G$2:$G$418=$R$6,ROW($G$2:$G$418)),ROW(41:41))-1,1),"-")</f>
        <v>-</v>
      </c>
      <c r="S48" s="36" t="str">
        <f t="array" ref="S48">IFERROR(INDEX($D$2:$G$418,SMALL(IF($G$2:$G$418=$R$6,ROW($G$2:$G$418)),ROW(41:41))-1,2),"-")</f>
        <v>-</v>
      </c>
      <c r="T48" s="66" t="str">
        <f t="array" ref="T48">IFERROR(INDEX($D$2:$G$418,SMALL(IF($G$2:$G$418=$R$6,ROW($G$2:$G$418)),ROW(41:41))-1,3),"-")</f>
        <v>-</v>
      </c>
    </row>
    <row r="49" spans="2:20" x14ac:dyDescent="0.25">
      <c r="B49" s="35" t="s">
        <v>22</v>
      </c>
      <c r="C49" s="91" t="s">
        <v>164</v>
      </c>
      <c r="D49" s="92" t="s">
        <v>165</v>
      </c>
      <c r="E49" s="61">
        <f ca="1">SUMIF('Process information'!$I$41:$I$759,Summary!D49,'Process information'!$J$41:$J$735)</f>
        <v>0</v>
      </c>
      <c r="F49" s="51">
        <f>SUMIF('Process information'!$I$41:$I$735,Summary!D49,'Process information'!$K$41:$K$735)</f>
        <v>0</v>
      </c>
      <c r="G49" s="98" t="str">
        <f t="shared" si="0"/>
        <v>-</v>
      </c>
      <c r="I49" s="78" t="str">
        <f t="array" ref="I49">IFERROR(INDEX($D$2:$G$418,SMALL(IF($G$2:$G$418=$I$3,ROW($G$2:$G$418)),ROW(42:42))-1,1),"-")</f>
        <v>-</v>
      </c>
      <c r="J49" s="71" t="str">
        <f t="array" ref="J49">IFERROR(INDEX($D$2:$G$418,SMALL(IF($G$2:$G$418=$I$3,ROW($G$2:$G$418)),ROW(42:42))-1,2),"-")</f>
        <v>-</v>
      </c>
      <c r="K49" s="76" t="str">
        <f t="array" ref="K49">IFERROR(INDEX($D$2:$G$418,SMALL(IF($G$2:$G$418=$I$3,ROW($G$2:$G$418)),ROW(42:42))-1,3),"-")</f>
        <v>-</v>
      </c>
      <c r="M49" s="78" t="str">
        <f t="array" ref="M49">IF(ISNA(INDEX($R$8:$R$174,MATCH(0,COUNTIF($M$7:M48,$R$8:$R$174),0))),"-",INDEX($R$8:$R$174,MATCH(0,COUNTIF($M$7:M48,$R$8:$R$174),0)))</f>
        <v>-</v>
      </c>
      <c r="N49" s="80">
        <f t="shared" si="1"/>
        <v>0</v>
      </c>
      <c r="O49" s="81">
        <f t="shared" si="2"/>
        <v>0</v>
      </c>
      <c r="R49" s="36" t="str">
        <f t="array" ref="R49">IFERROR(INDEX($B$2:$G$418,SMALL(IF($G$2:$G$418=$R$6,ROW($G$2:$G$418)),ROW(42:42))-1,1),"-")</f>
        <v>-</v>
      </c>
      <c r="S49" s="36" t="str">
        <f t="array" ref="S49">IFERROR(INDEX($D$2:$G$418,SMALL(IF($G$2:$G$418=$R$6,ROW($G$2:$G$418)),ROW(42:42))-1,2),"-")</f>
        <v>-</v>
      </c>
      <c r="T49" s="66" t="str">
        <f t="array" ref="T49">IFERROR(INDEX($D$2:$G$418,SMALL(IF($G$2:$G$418=$R$6,ROW($G$2:$G$418)),ROW(42:42))-1,3),"-")</f>
        <v>-</v>
      </c>
    </row>
    <row r="50" spans="2:20" ht="30" x14ac:dyDescent="0.25">
      <c r="B50" s="35" t="s">
        <v>23</v>
      </c>
      <c r="C50" s="91" t="s">
        <v>166</v>
      </c>
      <c r="D50" s="92" t="s">
        <v>167</v>
      </c>
      <c r="E50" s="61">
        <f ca="1">SUMIF('Process information'!$I$41:$I$759,Summary!D50,'Process information'!$J$41:$J$735)</f>
        <v>0</v>
      </c>
      <c r="F50" s="51">
        <f>SUMIF('Process information'!$I$41:$I$735,Summary!D50,'Process information'!$K$41:$K$735)</f>
        <v>0</v>
      </c>
      <c r="G50" s="98" t="str">
        <f t="shared" si="0"/>
        <v>-</v>
      </c>
      <c r="I50" s="78" t="str">
        <f t="array" ref="I50">IFERROR(INDEX($D$2:$G$418,SMALL(IF($G$2:$G$418=$I$3,ROW($G$2:$G$418)),ROW(43:43))-1,1),"-")</f>
        <v>-</v>
      </c>
      <c r="J50" s="71" t="str">
        <f t="array" ref="J50">IFERROR(INDEX($D$2:$G$418,SMALL(IF($G$2:$G$418=$I$3,ROW($G$2:$G$418)),ROW(43:43))-1,2),"-")</f>
        <v>-</v>
      </c>
      <c r="K50" s="76" t="str">
        <f t="array" ref="K50">IFERROR(INDEX($D$2:$G$418,SMALL(IF($G$2:$G$418=$I$3,ROW($G$2:$G$418)),ROW(43:43))-1,3),"-")</f>
        <v>-</v>
      </c>
      <c r="M50" s="78" t="str">
        <f t="array" ref="M50">IF(ISNA(INDEX($R$8:$R$174,MATCH(0,COUNTIF($M$7:M49,$R$8:$R$174),0))),"-",INDEX($R$8:$R$174,MATCH(0,COUNTIF($M$7:M49,$R$8:$R$174),0)))</f>
        <v>-</v>
      </c>
      <c r="N50" s="80">
        <f t="shared" si="1"/>
        <v>0</v>
      </c>
      <c r="O50" s="81">
        <f t="shared" si="2"/>
        <v>0</v>
      </c>
      <c r="R50" s="36" t="str">
        <f t="array" ref="R50">IFERROR(INDEX($B$2:$G$418,SMALL(IF($G$2:$G$418=$R$6,ROW($G$2:$G$418)),ROW(43:43))-1,1),"-")</f>
        <v>-</v>
      </c>
      <c r="S50" s="36" t="str">
        <f t="array" ref="S50">IFERROR(INDEX($D$2:$G$418,SMALL(IF($G$2:$G$418=$R$6,ROW($G$2:$G$418)),ROW(43:43))-1,2),"-")</f>
        <v>-</v>
      </c>
      <c r="T50" s="66" t="str">
        <f t="array" ref="T50">IFERROR(INDEX($D$2:$G$418,SMALL(IF($G$2:$G$418=$R$6,ROW($G$2:$G$418)),ROW(43:43))-1,3),"-")</f>
        <v>-</v>
      </c>
    </row>
    <row r="51" spans="2:20" ht="30" x14ac:dyDescent="0.25">
      <c r="B51" s="35" t="s">
        <v>23</v>
      </c>
      <c r="C51" s="91" t="s">
        <v>168</v>
      </c>
      <c r="D51" s="92" t="s">
        <v>169</v>
      </c>
      <c r="E51" s="61">
        <f ca="1">SUMIF('Process information'!$I$41:$I$759,Summary!D51,'Process information'!$J$41:$J$735)</f>
        <v>0</v>
      </c>
      <c r="F51" s="51">
        <f>SUMIF('Process information'!$I$41:$I$735,Summary!D51,'Process information'!$K$41:$K$735)</f>
        <v>0</v>
      </c>
      <c r="G51" s="98" t="str">
        <f t="shared" si="0"/>
        <v>-</v>
      </c>
      <c r="I51" s="78" t="str">
        <f t="array" ref="I51">IFERROR(INDEX($D$2:$G$418,SMALL(IF($G$2:$G$418=$I$3,ROW($G$2:$G$418)),ROW(44:44))-1,1),"-")</f>
        <v>-</v>
      </c>
      <c r="J51" s="71" t="str">
        <f t="array" ref="J51">IFERROR(INDEX($D$2:$G$418,SMALL(IF($G$2:$G$418=$I$3,ROW($G$2:$G$418)),ROW(44:44))-1,2),"-")</f>
        <v>-</v>
      </c>
      <c r="K51" s="76" t="str">
        <f t="array" ref="K51">IFERROR(INDEX($D$2:$G$418,SMALL(IF($G$2:$G$418=$I$3,ROW($G$2:$G$418)),ROW(44:44))-1,3),"-")</f>
        <v>-</v>
      </c>
      <c r="M51" s="78" t="str">
        <f t="array" ref="M51">IF(ISNA(INDEX($R$8:$R$174,MATCH(0,COUNTIF($M$7:M50,$R$8:$R$174),0))),"-",INDEX($R$8:$R$174,MATCH(0,COUNTIF($M$7:M50,$R$8:$R$174),0)))</f>
        <v>-</v>
      </c>
      <c r="N51" s="80">
        <f t="shared" si="1"/>
        <v>0</v>
      </c>
      <c r="O51" s="81">
        <f t="shared" si="2"/>
        <v>0</v>
      </c>
      <c r="R51" s="36" t="str">
        <f t="array" ref="R51">IFERROR(INDEX($B$2:$G$418,SMALL(IF($G$2:$G$418=$R$6,ROW($G$2:$G$418)),ROW(44:44))-1,1),"-")</f>
        <v>-</v>
      </c>
      <c r="S51" s="36" t="str">
        <f t="array" ref="S51">IFERROR(INDEX($D$2:$G$418,SMALL(IF($G$2:$G$418=$R$6,ROW($G$2:$G$418)),ROW(44:44))-1,2),"-")</f>
        <v>-</v>
      </c>
      <c r="T51" s="66" t="str">
        <f t="array" ref="T51">IFERROR(INDEX($D$2:$G$418,SMALL(IF($G$2:$G$418=$R$6,ROW($G$2:$G$418)),ROW(44:44))-1,3),"-")</f>
        <v>-</v>
      </c>
    </row>
    <row r="52" spans="2:20" ht="30" x14ac:dyDescent="0.25">
      <c r="B52" s="35" t="s">
        <v>23</v>
      </c>
      <c r="C52" s="91" t="s">
        <v>170</v>
      </c>
      <c r="D52" s="92" t="s">
        <v>171</v>
      </c>
      <c r="E52" s="61">
        <f ca="1">SUMIF('Process information'!$I$41:$I$759,Summary!D52,'Process information'!$J$41:$J$735)</f>
        <v>0</v>
      </c>
      <c r="F52" s="51">
        <f>SUMIF('Process information'!$I$41:$I$735,Summary!D52,'Process information'!$K$41:$K$735)</f>
        <v>0</v>
      </c>
      <c r="G52" s="98" t="str">
        <f t="shared" si="0"/>
        <v>-</v>
      </c>
      <c r="I52" s="78" t="str">
        <f t="array" ref="I52">IFERROR(INDEX($D$2:$G$418,SMALL(IF($G$2:$G$418=$I$3,ROW($G$2:$G$418)),ROW(45:45))-1,1),"-")</f>
        <v>-</v>
      </c>
      <c r="J52" s="71" t="str">
        <f t="array" ref="J52">IFERROR(INDEX($D$2:$G$418,SMALL(IF($G$2:$G$418=$I$3,ROW($G$2:$G$418)),ROW(45:45))-1,2),"-")</f>
        <v>-</v>
      </c>
      <c r="K52" s="76" t="str">
        <f t="array" ref="K52">IFERROR(INDEX($D$2:$G$418,SMALL(IF($G$2:$G$418=$I$3,ROW($G$2:$G$418)),ROW(45:45))-1,3),"-")</f>
        <v>-</v>
      </c>
      <c r="M52" s="78" t="str">
        <f t="array" ref="M52">IF(ISNA(INDEX($R$8:$R$174,MATCH(0,COUNTIF($M$7:M51,$R$8:$R$174),0))),"-",INDEX($R$8:$R$174,MATCH(0,COUNTIF($M$7:M51,$R$8:$R$174),0)))</f>
        <v>-</v>
      </c>
      <c r="N52" s="80">
        <f t="shared" si="1"/>
        <v>0</v>
      </c>
      <c r="O52" s="81">
        <f t="shared" si="2"/>
        <v>0</v>
      </c>
      <c r="R52" s="36" t="str">
        <f t="array" ref="R52">IFERROR(INDEX($B$2:$G$418,SMALL(IF($G$2:$G$418=$R$6,ROW($G$2:$G$418)),ROW(45:45))-1,1),"-")</f>
        <v>-</v>
      </c>
      <c r="S52" s="36" t="str">
        <f t="array" ref="S52">IFERROR(INDEX($D$2:$G$418,SMALL(IF($G$2:$G$418=$R$6,ROW($G$2:$G$418)),ROW(45:45))-1,2),"-")</f>
        <v>-</v>
      </c>
      <c r="T52" s="66" t="str">
        <f t="array" ref="T52">IFERROR(INDEX($D$2:$G$418,SMALL(IF($G$2:$G$418=$R$6,ROW($G$2:$G$418)),ROW(45:45))-1,3),"-")</f>
        <v>-</v>
      </c>
    </row>
    <row r="53" spans="2:20" ht="30" x14ac:dyDescent="0.25">
      <c r="B53" s="35" t="s">
        <v>23</v>
      </c>
      <c r="C53" s="91" t="s">
        <v>172</v>
      </c>
      <c r="D53" s="92" t="s">
        <v>173</v>
      </c>
      <c r="E53" s="61">
        <f ca="1">SUMIF('Process information'!$I$41:$I$759,Summary!D53,'Process information'!$J$41:$J$735)</f>
        <v>0</v>
      </c>
      <c r="F53" s="51">
        <f>SUMIF('Process information'!$I$41:$I$735,Summary!D53,'Process information'!$K$41:$K$735)</f>
        <v>0</v>
      </c>
      <c r="G53" s="98" t="str">
        <f t="shared" si="0"/>
        <v>-</v>
      </c>
      <c r="I53" s="78" t="str">
        <f t="array" ref="I53">IFERROR(INDEX($D$2:$G$418,SMALL(IF($G$2:$G$418=$I$3,ROW($G$2:$G$418)),ROW(46:46))-1,1),"-")</f>
        <v>-</v>
      </c>
      <c r="J53" s="71" t="str">
        <f t="array" ref="J53">IFERROR(INDEX($D$2:$G$418,SMALL(IF($G$2:$G$418=$I$3,ROW($G$2:$G$418)),ROW(46:46))-1,2),"-")</f>
        <v>-</v>
      </c>
      <c r="K53" s="76" t="str">
        <f t="array" ref="K53">IFERROR(INDEX($D$2:$G$418,SMALL(IF($G$2:$G$418=$I$3,ROW($G$2:$G$418)),ROW(46:46))-1,3),"-")</f>
        <v>-</v>
      </c>
      <c r="M53" s="78" t="str">
        <f t="array" ref="M53">IF(ISNA(INDEX($R$8:$R$174,MATCH(0,COUNTIF($M$7:M52,$R$8:$R$174),0))),"-",INDEX($R$8:$R$174,MATCH(0,COUNTIF($M$7:M52,$R$8:$R$174),0)))</f>
        <v>-</v>
      </c>
      <c r="N53" s="80">
        <f t="shared" si="1"/>
        <v>0</v>
      </c>
      <c r="O53" s="81">
        <f t="shared" si="2"/>
        <v>0</v>
      </c>
      <c r="R53" s="36" t="str">
        <f t="array" ref="R53">IFERROR(INDEX($B$2:$G$418,SMALL(IF($G$2:$G$418=$R$6,ROW($G$2:$G$418)),ROW(46:46))-1,1),"-")</f>
        <v>-</v>
      </c>
      <c r="S53" s="36" t="str">
        <f t="array" ref="S53">IFERROR(INDEX($D$2:$G$418,SMALL(IF($G$2:$G$418=$R$6,ROW($G$2:$G$418)),ROW(46:46))-1,2),"-")</f>
        <v>-</v>
      </c>
      <c r="T53" s="66" t="str">
        <f t="array" ref="T53">IFERROR(INDEX($D$2:$G$418,SMALL(IF($G$2:$G$418=$R$6,ROW($G$2:$G$418)),ROW(46:46))-1,3),"-")</f>
        <v>-</v>
      </c>
    </row>
    <row r="54" spans="2:20" ht="30" x14ac:dyDescent="0.25">
      <c r="B54" s="35" t="s">
        <v>23</v>
      </c>
      <c r="C54" s="91" t="s">
        <v>174</v>
      </c>
      <c r="D54" s="92" t="s">
        <v>175</v>
      </c>
      <c r="E54" s="61">
        <f ca="1">SUMIF('Process information'!$I$41:$I$759,Summary!D54,'Process information'!$J$41:$J$735)</f>
        <v>0</v>
      </c>
      <c r="F54" s="51">
        <f>SUMIF('Process information'!$I$41:$I$735,Summary!D54,'Process information'!$K$41:$K$735)</f>
        <v>0</v>
      </c>
      <c r="G54" s="98" t="str">
        <f t="shared" si="0"/>
        <v>-</v>
      </c>
      <c r="I54" s="78" t="str">
        <f t="array" ref="I54">IFERROR(INDEX($D$2:$G$418,SMALL(IF($G$2:$G$418=$I$3,ROW($G$2:$G$418)),ROW(47:47))-1,1),"-")</f>
        <v>-</v>
      </c>
      <c r="J54" s="71" t="str">
        <f t="array" ref="J54">IFERROR(INDEX($D$2:$G$418,SMALL(IF($G$2:$G$418=$I$3,ROW($G$2:$G$418)),ROW(47:47))-1,2),"-")</f>
        <v>-</v>
      </c>
      <c r="K54" s="76" t="str">
        <f t="array" ref="K54">IFERROR(INDEX($D$2:$G$418,SMALL(IF($G$2:$G$418=$I$3,ROW($G$2:$G$418)),ROW(47:47))-1,3),"-")</f>
        <v>-</v>
      </c>
      <c r="M54" s="78" t="str">
        <f t="array" ref="M54">IF(ISNA(INDEX($R$8:$R$174,MATCH(0,COUNTIF($M$7:M53,$R$8:$R$174),0))),"-",INDEX($R$8:$R$174,MATCH(0,COUNTIF($M$7:M53,$R$8:$R$174),0)))</f>
        <v>-</v>
      </c>
      <c r="N54" s="80">
        <f t="shared" si="1"/>
        <v>0</v>
      </c>
      <c r="O54" s="81">
        <f t="shared" si="2"/>
        <v>0</v>
      </c>
      <c r="R54" s="36" t="str">
        <f t="array" ref="R54">IFERROR(INDEX($B$2:$G$418,SMALL(IF($G$2:$G$418=$R$6,ROW($G$2:$G$418)),ROW(47:47))-1,1),"-")</f>
        <v>-</v>
      </c>
      <c r="S54" s="36" t="str">
        <f t="array" ref="S54">IFERROR(INDEX($D$2:$G$418,SMALL(IF($G$2:$G$418=$R$6,ROW($G$2:$G$418)),ROW(47:47))-1,2),"-")</f>
        <v>-</v>
      </c>
      <c r="T54" s="66" t="str">
        <f t="array" ref="T54">IFERROR(INDEX($D$2:$G$418,SMALL(IF($G$2:$G$418=$R$6,ROW($G$2:$G$418)),ROW(47:47))-1,3),"-")</f>
        <v>-</v>
      </c>
    </row>
    <row r="55" spans="2:20" ht="30" x14ac:dyDescent="0.25">
      <c r="B55" s="35" t="s">
        <v>23</v>
      </c>
      <c r="C55" s="91" t="s">
        <v>176</v>
      </c>
      <c r="D55" s="92" t="s">
        <v>177</v>
      </c>
      <c r="E55" s="61">
        <f ca="1">SUMIF('Process information'!$I$41:$I$759,Summary!D55,'Process information'!$J$41:$J$735)</f>
        <v>0</v>
      </c>
      <c r="F55" s="51">
        <f>SUMIF('Process information'!$I$41:$I$735,Summary!D55,'Process information'!$K$41:$K$735)</f>
        <v>0</v>
      </c>
      <c r="G55" s="98" t="str">
        <f t="shared" si="0"/>
        <v>-</v>
      </c>
      <c r="I55" s="78" t="str">
        <f t="array" ref="I55">IFERROR(INDEX($D$2:$G$418,SMALL(IF($G$2:$G$418=$I$3,ROW($G$2:$G$418)),ROW(48:48))-1,1),"-")</f>
        <v>-</v>
      </c>
      <c r="J55" s="71" t="str">
        <f t="array" ref="J55">IFERROR(INDEX($D$2:$G$418,SMALL(IF($G$2:$G$418=$I$3,ROW($G$2:$G$418)),ROW(48:48))-1,2),"-")</f>
        <v>-</v>
      </c>
      <c r="K55" s="76" t="str">
        <f t="array" ref="K55">IFERROR(INDEX($D$2:$G$418,SMALL(IF($G$2:$G$418=$I$3,ROW($G$2:$G$418)),ROW(48:48))-1,3),"-")</f>
        <v>-</v>
      </c>
      <c r="M55" s="78" t="str">
        <f t="array" ref="M55">IF(ISNA(INDEX($R$8:$R$174,MATCH(0,COUNTIF($M$7:M54,$R$8:$R$174),0))),"-",INDEX($R$8:$R$174,MATCH(0,COUNTIF($M$7:M54,$R$8:$R$174),0)))</f>
        <v>-</v>
      </c>
      <c r="N55" s="80">
        <f t="shared" si="1"/>
        <v>0</v>
      </c>
      <c r="O55" s="81">
        <f t="shared" si="2"/>
        <v>0</v>
      </c>
      <c r="R55" s="36" t="str">
        <f t="array" ref="R55">IFERROR(INDEX($B$2:$G$418,SMALL(IF($G$2:$G$418=$R$6,ROW($G$2:$G$418)),ROW(48:48))-1,1),"-")</f>
        <v>-</v>
      </c>
      <c r="S55" s="36" t="str">
        <f t="array" ref="S55">IFERROR(INDEX($D$2:$G$418,SMALL(IF($G$2:$G$418=$R$6,ROW($G$2:$G$418)),ROW(48:48))-1,2),"-")</f>
        <v>-</v>
      </c>
      <c r="T55" s="66" t="str">
        <f t="array" ref="T55">IFERROR(INDEX($D$2:$G$418,SMALL(IF($G$2:$G$418=$R$6,ROW($G$2:$G$418)),ROW(48:48))-1,3),"-")</f>
        <v>-</v>
      </c>
    </row>
    <row r="56" spans="2:20" ht="30" x14ac:dyDescent="0.25">
      <c r="B56" s="35" t="s">
        <v>23</v>
      </c>
      <c r="C56" s="91" t="s">
        <v>178</v>
      </c>
      <c r="D56" s="92" t="s">
        <v>179</v>
      </c>
      <c r="E56" s="61">
        <f ca="1">SUMIF('Process information'!$I$41:$I$759,Summary!D56,'Process information'!$J$41:$J$735)</f>
        <v>0</v>
      </c>
      <c r="F56" s="51">
        <f>SUMIF('Process information'!$I$41:$I$735,Summary!D56,'Process information'!$K$41:$K$735)</f>
        <v>0</v>
      </c>
      <c r="G56" s="98" t="str">
        <f t="shared" si="0"/>
        <v>-</v>
      </c>
      <c r="I56" s="78" t="str">
        <f t="array" ref="I56">IFERROR(INDEX($D$2:$G$418,SMALL(IF($G$2:$G$418=$I$3,ROW($G$2:$G$418)),ROW(49:49))-1,1),"-")</f>
        <v>-</v>
      </c>
      <c r="J56" s="71" t="str">
        <f t="array" ref="J56">IFERROR(INDEX($D$2:$G$418,SMALL(IF($G$2:$G$418=$I$3,ROW($G$2:$G$418)),ROW(49:49))-1,2),"-")</f>
        <v>-</v>
      </c>
      <c r="K56" s="76" t="str">
        <f t="array" ref="K56">IFERROR(INDEX($D$2:$G$418,SMALL(IF($G$2:$G$418=$I$3,ROW($G$2:$G$418)),ROW(49:49))-1,3),"-")</f>
        <v>-</v>
      </c>
      <c r="M56" s="78" t="str">
        <f t="array" ref="M56">IF(ISNA(INDEX($R$8:$R$174,MATCH(0,COUNTIF($M$7:M55,$R$8:$R$174),0))),"-",INDEX($R$8:$R$174,MATCH(0,COUNTIF($M$7:M55,$R$8:$R$174),0)))</f>
        <v>-</v>
      </c>
      <c r="N56" s="80">
        <f t="shared" si="1"/>
        <v>0</v>
      </c>
      <c r="O56" s="81">
        <f t="shared" si="2"/>
        <v>0</v>
      </c>
      <c r="R56" s="36" t="str">
        <f t="array" ref="R56">IFERROR(INDEX($B$2:$G$418,SMALL(IF($G$2:$G$418=$R$6,ROW($G$2:$G$418)),ROW(49:49))-1,1),"-")</f>
        <v>-</v>
      </c>
      <c r="S56" s="36" t="str">
        <f t="array" ref="S56">IFERROR(INDEX($D$2:$G$418,SMALL(IF($G$2:$G$418=$R$6,ROW($G$2:$G$418)),ROW(49:49))-1,2),"-")</f>
        <v>-</v>
      </c>
      <c r="T56" s="66" t="str">
        <f t="array" ref="T56">IFERROR(INDEX($D$2:$G$418,SMALL(IF($G$2:$G$418=$R$6,ROW($G$2:$G$418)),ROW(49:49))-1,3),"-")</f>
        <v>-</v>
      </c>
    </row>
    <row r="57" spans="2:20" ht="30" x14ac:dyDescent="0.25">
      <c r="B57" s="35" t="s">
        <v>23</v>
      </c>
      <c r="C57" s="91" t="s">
        <v>180</v>
      </c>
      <c r="D57" s="92" t="s">
        <v>181</v>
      </c>
      <c r="E57" s="61">
        <f ca="1">SUMIF('Process information'!$I$41:$I$759,Summary!D57,'Process information'!$J$41:$J$735)</f>
        <v>0</v>
      </c>
      <c r="F57" s="51">
        <f>SUMIF('Process information'!$I$41:$I$735,Summary!D57,'Process information'!$K$41:$K$735)</f>
        <v>0</v>
      </c>
      <c r="G57" s="98" t="str">
        <f t="shared" si="0"/>
        <v>-</v>
      </c>
      <c r="I57" s="78" t="str">
        <f t="array" ref="I57">IFERROR(INDEX($D$2:$G$418,SMALL(IF($G$2:$G$418=$I$3,ROW($G$2:$G$418)),ROW(50:50))-1,1),"-")</f>
        <v>-</v>
      </c>
      <c r="J57" s="71" t="str">
        <f t="array" ref="J57">IFERROR(INDEX($D$2:$G$418,SMALL(IF($G$2:$G$418=$I$3,ROW($G$2:$G$418)),ROW(50:50))-1,2),"-")</f>
        <v>-</v>
      </c>
      <c r="K57" s="76" t="str">
        <f t="array" ref="K57">IFERROR(INDEX($D$2:$G$418,SMALL(IF($G$2:$G$418=$I$3,ROW($G$2:$G$418)),ROW(50:50))-1,3),"-")</f>
        <v>-</v>
      </c>
      <c r="M57" s="78" t="str">
        <f t="array" ref="M57">IF(ISNA(INDEX($R$8:$R$174,MATCH(0,COUNTIF($M$7:M56,$R$8:$R$174),0))),"-",INDEX($R$8:$R$174,MATCH(0,COUNTIF($M$7:M56,$R$8:$R$174),0)))</f>
        <v>-</v>
      </c>
      <c r="N57" s="80">
        <f t="shared" si="1"/>
        <v>0</v>
      </c>
      <c r="O57" s="81">
        <f t="shared" si="2"/>
        <v>0</v>
      </c>
      <c r="R57" s="36" t="str">
        <f t="array" ref="R57">IFERROR(INDEX($B$2:$G$418,SMALL(IF($G$2:$G$418=$R$6,ROW($G$2:$G$418)),ROW(50:50))-1,1),"-")</f>
        <v>-</v>
      </c>
      <c r="S57" s="36" t="str">
        <f t="array" ref="S57">IFERROR(INDEX($D$2:$G$418,SMALL(IF($G$2:$G$418=$R$6,ROW($G$2:$G$418)),ROW(50:50))-1,2),"-")</f>
        <v>-</v>
      </c>
      <c r="T57" s="66" t="str">
        <f t="array" ref="T57">IFERROR(INDEX($D$2:$G$418,SMALL(IF($G$2:$G$418=$R$6,ROW($G$2:$G$418)),ROW(50:50))-1,3),"-")</f>
        <v>-</v>
      </c>
    </row>
    <row r="58" spans="2:20" ht="30" x14ac:dyDescent="0.25">
      <c r="B58" s="35" t="s">
        <v>23</v>
      </c>
      <c r="C58" s="91" t="s">
        <v>182</v>
      </c>
      <c r="D58" s="92" t="s">
        <v>183</v>
      </c>
      <c r="E58" s="61">
        <f ca="1">SUMIF('Process information'!$I$41:$I$759,Summary!D58,'Process information'!$J$41:$J$735)</f>
        <v>0</v>
      </c>
      <c r="F58" s="51">
        <f>SUMIF('Process information'!$I$41:$I$735,Summary!D58,'Process information'!$K$41:$K$735)</f>
        <v>0</v>
      </c>
      <c r="G58" s="98" t="str">
        <f t="shared" si="0"/>
        <v>-</v>
      </c>
      <c r="I58" s="78" t="str">
        <f t="array" ref="I58">IFERROR(INDEX($D$2:$G$418,SMALL(IF($G$2:$G$418=$I$3,ROW($G$2:$G$418)),ROW(51:51))-1,1),"-")</f>
        <v>-</v>
      </c>
      <c r="J58" s="71" t="str">
        <f t="array" ref="J58">IFERROR(INDEX($D$2:$G$418,SMALL(IF($G$2:$G$418=$I$3,ROW($G$2:$G$418)),ROW(51:51))-1,2),"-")</f>
        <v>-</v>
      </c>
      <c r="K58" s="76" t="str">
        <f t="array" ref="K58">IFERROR(INDEX($D$2:$G$418,SMALL(IF($G$2:$G$418=$I$3,ROW($G$2:$G$418)),ROW(51:51))-1,3),"-")</f>
        <v>-</v>
      </c>
      <c r="M58" s="78" t="str">
        <f t="array" ref="M58">IF(ISNA(INDEX($R$8:$R$174,MATCH(0,COUNTIF($M$7:M57,$R$8:$R$174),0))),"-",INDEX($R$8:$R$174,MATCH(0,COUNTIF($M$7:M57,$R$8:$R$174),0)))</f>
        <v>-</v>
      </c>
      <c r="N58" s="80">
        <f t="shared" si="1"/>
        <v>0</v>
      </c>
      <c r="O58" s="81">
        <f t="shared" si="2"/>
        <v>0</v>
      </c>
      <c r="R58" s="36" t="str">
        <f t="array" ref="R58">IFERROR(INDEX($B$2:$G$418,SMALL(IF($G$2:$G$418=$R$6,ROW($G$2:$G$418)),ROW(51:51))-1,1),"-")</f>
        <v>-</v>
      </c>
      <c r="S58" s="36" t="str">
        <f t="array" ref="S58">IFERROR(INDEX($D$2:$G$418,SMALL(IF($G$2:$G$418=$R$6,ROW($G$2:$G$418)),ROW(51:51))-1,2),"-")</f>
        <v>-</v>
      </c>
      <c r="T58" s="66" t="str">
        <f t="array" ref="T58">IFERROR(INDEX($D$2:$G$418,SMALL(IF($G$2:$G$418=$R$6,ROW($G$2:$G$418)),ROW(51:51))-1,3),"-")</f>
        <v>-</v>
      </c>
    </row>
    <row r="59" spans="2:20" ht="30" x14ac:dyDescent="0.25">
      <c r="B59" s="35" t="s">
        <v>23</v>
      </c>
      <c r="C59" s="91" t="s">
        <v>184</v>
      </c>
      <c r="D59" s="92" t="s">
        <v>185</v>
      </c>
      <c r="E59" s="61">
        <f ca="1">SUMIF('Process information'!$I$41:$I$759,Summary!D59,'Process information'!$J$41:$J$735)</f>
        <v>0</v>
      </c>
      <c r="F59" s="51">
        <f>SUMIF('Process information'!$I$41:$I$735,Summary!D59,'Process information'!$K$41:$K$735)</f>
        <v>0</v>
      </c>
      <c r="G59" s="98" t="str">
        <f t="shared" si="0"/>
        <v>-</v>
      </c>
      <c r="I59" s="78" t="str">
        <f t="array" ref="I59">IFERROR(INDEX($D$2:$G$418,SMALL(IF($G$2:$G$418=$I$3,ROW($G$2:$G$418)),ROW(52:52))-1,1),"-")</f>
        <v>-</v>
      </c>
      <c r="J59" s="71" t="str">
        <f t="array" ref="J59">IFERROR(INDEX($D$2:$G$418,SMALL(IF($G$2:$G$418=$I$3,ROW($G$2:$G$418)),ROW(52:52))-1,2),"-")</f>
        <v>-</v>
      </c>
      <c r="K59" s="76" t="str">
        <f t="array" ref="K59">IFERROR(INDEX($D$2:$G$418,SMALL(IF($G$2:$G$418=$I$3,ROW($G$2:$G$418)),ROW(52:52))-1,3),"-")</f>
        <v>-</v>
      </c>
      <c r="M59" s="78" t="str">
        <f t="array" ref="M59">IF(ISNA(INDEX($R$8:$R$174,MATCH(0,COUNTIF($M$7:M58,$R$8:$R$174),0))),"-",INDEX($R$8:$R$174,MATCH(0,COUNTIF($M$7:M58,$R$8:$R$174),0)))</f>
        <v>-</v>
      </c>
      <c r="N59" s="80">
        <f t="shared" si="1"/>
        <v>0</v>
      </c>
      <c r="O59" s="81">
        <f t="shared" si="2"/>
        <v>0</v>
      </c>
      <c r="R59" s="36" t="str">
        <f t="array" ref="R59">IFERROR(INDEX($B$2:$G$418,SMALL(IF($G$2:$G$418=$R$6,ROW($G$2:$G$418)),ROW(52:52))-1,1),"-")</f>
        <v>-</v>
      </c>
      <c r="S59" s="36" t="str">
        <f t="array" ref="S59">IFERROR(INDEX($D$2:$G$418,SMALL(IF($G$2:$G$418=$R$6,ROW($G$2:$G$418)),ROW(52:52))-1,2),"-")</f>
        <v>-</v>
      </c>
      <c r="T59" s="66" t="str">
        <f t="array" ref="T59">IFERROR(INDEX($D$2:$G$418,SMALL(IF($G$2:$G$418=$R$6,ROW($G$2:$G$418)),ROW(52:52))-1,3),"-")</f>
        <v>-</v>
      </c>
    </row>
    <row r="60" spans="2:20" ht="30" x14ac:dyDescent="0.25">
      <c r="B60" s="35" t="s">
        <v>23</v>
      </c>
      <c r="C60" s="91" t="s">
        <v>186</v>
      </c>
      <c r="D60" s="92" t="s">
        <v>187</v>
      </c>
      <c r="E60" s="61">
        <f ca="1">SUMIF('Process information'!$I$41:$I$759,Summary!D60,'Process information'!$J$41:$J$735)</f>
        <v>0</v>
      </c>
      <c r="F60" s="51">
        <f>SUMIF('Process information'!$I$41:$I$735,Summary!D60,'Process information'!$K$41:$K$735)</f>
        <v>0</v>
      </c>
      <c r="G60" s="98" t="str">
        <f t="shared" si="0"/>
        <v>-</v>
      </c>
      <c r="I60" s="78" t="str">
        <f t="array" ref="I60">IFERROR(INDEX($D$2:$G$418,SMALL(IF($G$2:$G$418=$I$3,ROW($G$2:$G$418)),ROW(53:53))-1,1),"-")</f>
        <v>-</v>
      </c>
      <c r="J60" s="71" t="str">
        <f t="array" ref="J60">IFERROR(INDEX($D$2:$G$418,SMALL(IF($G$2:$G$418=$I$3,ROW($G$2:$G$418)),ROW(53:53))-1,2),"-")</f>
        <v>-</v>
      </c>
      <c r="K60" s="76" t="str">
        <f t="array" ref="K60">IFERROR(INDEX($D$2:$G$418,SMALL(IF($G$2:$G$418=$I$3,ROW($G$2:$G$418)),ROW(53:53))-1,3),"-")</f>
        <v>-</v>
      </c>
      <c r="M60" s="78" t="str">
        <f t="array" ref="M60">IF(ISNA(INDEX($R$8:$R$174,MATCH(0,COUNTIF($M$7:M59,$R$8:$R$174),0))),"-",INDEX($R$8:$R$174,MATCH(0,COUNTIF($M$7:M59,$R$8:$R$174),0)))</f>
        <v>-</v>
      </c>
      <c r="N60" s="80">
        <f t="shared" si="1"/>
        <v>0</v>
      </c>
      <c r="O60" s="81">
        <f t="shared" si="2"/>
        <v>0</v>
      </c>
      <c r="R60" s="36" t="str">
        <f t="array" ref="R60">IFERROR(INDEX($B$2:$G$418,SMALL(IF($G$2:$G$418=$R$6,ROW($G$2:$G$418)),ROW(53:53))-1,1),"-")</f>
        <v>-</v>
      </c>
      <c r="S60" s="36" t="str">
        <f t="array" ref="S60">IFERROR(INDEX($D$2:$G$418,SMALL(IF($G$2:$G$418=$R$6,ROW($G$2:$G$418)),ROW(53:53))-1,2),"-")</f>
        <v>-</v>
      </c>
      <c r="T60" s="66" t="str">
        <f t="array" ref="T60">IFERROR(INDEX($D$2:$G$418,SMALL(IF($G$2:$G$418=$R$6,ROW($G$2:$G$418)),ROW(53:53))-1,3),"-")</f>
        <v>-</v>
      </c>
    </row>
    <row r="61" spans="2:20" ht="30" x14ac:dyDescent="0.25">
      <c r="B61" s="35" t="s">
        <v>23</v>
      </c>
      <c r="C61" s="91" t="s">
        <v>188</v>
      </c>
      <c r="D61" s="92" t="s">
        <v>189</v>
      </c>
      <c r="E61" s="61">
        <f ca="1">SUMIF('Process information'!$I$41:$I$759,Summary!D61,'Process information'!$J$41:$J$735)</f>
        <v>0</v>
      </c>
      <c r="F61" s="51">
        <f>SUMIF('Process information'!$I$41:$I$735,Summary!D61,'Process information'!$K$41:$K$735)</f>
        <v>0</v>
      </c>
      <c r="G61" s="98" t="str">
        <f t="shared" si="0"/>
        <v>-</v>
      </c>
      <c r="I61" s="78" t="str">
        <f t="array" ref="I61">IFERROR(INDEX($D$2:$G$418,SMALL(IF($G$2:$G$418=$I$3,ROW($G$2:$G$418)),ROW(54:54))-1,1),"-")</f>
        <v>-</v>
      </c>
      <c r="J61" s="71" t="str">
        <f t="array" ref="J61">IFERROR(INDEX($D$2:$G$418,SMALL(IF($G$2:$G$418=$I$3,ROW($G$2:$G$418)),ROW(54:54))-1,2),"-")</f>
        <v>-</v>
      </c>
      <c r="K61" s="76" t="str">
        <f t="array" ref="K61">IFERROR(INDEX($D$2:$G$418,SMALL(IF($G$2:$G$418=$I$3,ROW($G$2:$G$418)),ROW(54:54))-1,3),"-")</f>
        <v>-</v>
      </c>
      <c r="M61" s="78" t="str">
        <f t="array" ref="M61">IF(ISNA(INDEX($R$8:$R$174,MATCH(0,COUNTIF($M$7:M60,$R$8:$R$174),0))),"-",INDEX($R$8:$R$174,MATCH(0,COUNTIF($M$7:M60,$R$8:$R$174),0)))</f>
        <v>-</v>
      </c>
      <c r="N61" s="80">
        <f t="shared" si="1"/>
        <v>0</v>
      </c>
      <c r="O61" s="81">
        <f t="shared" si="2"/>
        <v>0</v>
      </c>
      <c r="R61" s="36" t="str">
        <f t="array" ref="R61">IFERROR(INDEX($B$2:$G$418,SMALL(IF($G$2:$G$418=$R$6,ROW($G$2:$G$418)),ROW(54:54))-1,1),"-")</f>
        <v>-</v>
      </c>
      <c r="S61" s="36" t="str">
        <f t="array" ref="S61">IFERROR(INDEX($D$2:$G$418,SMALL(IF($G$2:$G$418=$R$6,ROW($G$2:$G$418)),ROW(54:54))-1,2),"-")</f>
        <v>-</v>
      </c>
      <c r="T61" s="66" t="str">
        <f t="array" ref="T61">IFERROR(INDEX($D$2:$G$418,SMALL(IF($G$2:$G$418=$R$6,ROW($G$2:$G$418)),ROW(54:54))-1,3),"-")</f>
        <v>-</v>
      </c>
    </row>
    <row r="62" spans="2:20" ht="30" x14ac:dyDescent="0.25">
      <c r="B62" s="35" t="s">
        <v>23</v>
      </c>
      <c r="C62" s="91" t="s">
        <v>190</v>
      </c>
      <c r="D62" s="92" t="s">
        <v>191</v>
      </c>
      <c r="E62" s="61">
        <f ca="1">SUMIF('Process information'!$I$41:$I$759,Summary!D62,'Process information'!$J$41:$J$735)</f>
        <v>0</v>
      </c>
      <c r="F62" s="51">
        <f>SUMIF('Process information'!$I$41:$I$735,Summary!D62,'Process information'!$K$41:$K$735)</f>
        <v>0</v>
      </c>
      <c r="G62" s="98" t="str">
        <f t="shared" si="0"/>
        <v>-</v>
      </c>
      <c r="I62" s="78" t="str">
        <f t="array" ref="I62">IFERROR(INDEX($D$2:$G$418,SMALL(IF($G$2:$G$418=$I$3,ROW($G$2:$G$418)),ROW(55:55))-1,1),"-")</f>
        <v>-</v>
      </c>
      <c r="J62" s="71" t="str">
        <f t="array" ref="J62">IFERROR(INDEX($D$2:$G$418,SMALL(IF($G$2:$G$418=$I$3,ROW($G$2:$G$418)),ROW(55:55))-1,2),"-")</f>
        <v>-</v>
      </c>
      <c r="K62" s="76" t="str">
        <f t="array" ref="K62">IFERROR(INDEX($D$2:$G$418,SMALL(IF($G$2:$G$418=$I$3,ROW($G$2:$G$418)),ROW(55:55))-1,3),"-")</f>
        <v>-</v>
      </c>
      <c r="M62" s="78" t="str">
        <f t="array" ref="M62">IF(ISNA(INDEX($R$8:$R$174,MATCH(0,COUNTIF($M$7:M61,$R$8:$R$174),0))),"-",INDEX($R$8:$R$174,MATCH(0,COUNTIF($M$7:M61,$R$8:$R$174),0)))</f>
        <v>-</v>
      </c>
      <c r="N62" s="80">
        <f t="shared" si="1"/>
        <v>0</v>
      </c>
      <c r="O62" s="81">
        <f t="shared" si="2"/>
        <v>0</v>
      </c>
      <c r="R62" s="36" t="str">
        <f t="array" ref="R62">IFERROR(INDEX($B$2:$G$418,SMALL(IF($G$2:$G$418=$R$6,ROW($G$2:$G$418)),ROW(55:55))-1,1),"-")</f>
        <v>-</v>
      </c>
      <c r="S62" s="36" t="str">
        <f t="array" ref="S62">IFERROR(INDEX($D$2:$G$418,SMALL(IF($G$2:$G$418=$R$6,ROW($G$2:$G$418)),ROW(55:55))-1,2),"-")</f>
        <v>-</v>
      </c>
      <c r="T62" s="66" t="str">
        <f t="array" ref="T62">IFERROR(INDEX($D$2:$G$418,SMALL(IF($G$2:$G$418=$R$6,ROW($G$2:$G$418)),ROW(55:55))-1,3),"-")</f>
        <v>-</v>
      </c>
    </row>
    <row r="63" spans="2:20" x14ac:dyDescent="0.25">
      <c r="B63" s="35" t="s">
        <v>22</v>
      </c>
      <c r="C63" s="91" t="s">
        <v>192</v>
      </c>
      <c r="D63" s="92" t="s">
        <v>193</v>
      </c>
      <c r="E63" s="61">
        <f ca="1">SUMIF('Process information'!$I$41:$I$759,Summary!D63,'Process information'!$J$41:$J$735)</f>
        <v>0</v>
      </c>
      <c r="F63" s="51">
        <f>SUMIF('Process information'!$I$41:$I$735,Summary!D63,'Process information'!$K$41:$K$735)</f>
        <v>0</v>
      </c>
      <c r="G63" s="98" t="str">
        <f t="shared" si="0"/>
        <v>-</v>
      </c>
      <c r="I63" s="78" t="str">
        <f t="array" ref="I63">IFERROR(INDEX($D$2:$G$418,SMALL(IF($G$2:$G$418=$I$3,ROW($G$2:$G$418)),ROW(56:56))-1,1),"-")</f>
        <v>-</v>
      </c>
      <c r="J63" s="71" t="str">
        <f t="array" ref="J63">IFERROR(INDEX($D$2:$G$418,SMALL(IF($G$2:$G$418=$I$3,ROW($G$2:$G$418)),ROW(56:56))-1,2),"-")</f>
        <v>-</v>
      </c>
      <c r="K63" s="76" t="str">
        <f t="array" ref="K63">IFERROR(INDEX($D$2:$G$418,SMALL(IF($G$2:$G$418=$I$3,ROW($G$2:$G$418)),ROW(56:56))-1,3),"-")</f>
        <v>-</v>
      </c>
      <c r="M63" s="78" t="str">
        <f t="array" ref="M63">IF(ISNA(INDEX($R$8:$R$174,MATCH(0,COUNTIF($M$7:M62,$R$8:$R$174),0))),"-",INDEX($R$8:$R$174,MATCH(0,COUNTIF($M$7:M62,$R$8:$R$174),0)))</f>
        <v>-</v>
      </c>
      <c r="N63" s="80">
        <f t="shared" si="1"/>
        <v>0</v>
      </c>
      <c r="O63" s="81">
        <f t="shared" si="2"/>
        <v>0</v>
      </c>
      <c r="R63" s="36" t="str">
        <f t="array" ref="R63">IFERROR(INDEX($B$2:$G$418,SMALL(IF($G$2:$G$418=$R$6,ROW($G$2:$G$418)),ROW(56:56))-1,1),"-")</f>
        <v>-</v>
      </c>
      <c r="S63" s="36" t="str">
        <f t="array" ref="S63">IFERROR(INDEX($D$2:$G$418,SMALL(IF($G$2:$G$418=$R$6,ROW($G$2:$G$418)),ROW(56:56))-1,2),"-")</f>
        <v>-</v>
      </c>
      <c r="T63" s="66" t="str">
        <f t="array" ref="T63">IFERROR(INDEX($D$2:$G$418,SMALL(IF($G$2:$G$418=$R$6,ROW($G$2:$G$418)),ROW(56:56))-1,3),"-")</f>
        <v>-</v>
      </c>
    </row>
    <row r="64" spans="2:20" ht="30" x14ac:dyDescent="0.25">
      <c r="B64" s="35" t="s">
        <v>23</v>
      </c>
      <c r="C64" s="91" t="s">
        <v>194</v>
      </c>
      <c r="D64" s="92" t="s">
        <v>195</v>
      </c>
      <c r="E64" s="61">
        <f ca="1">SUMIF('Process information'!$I$41:$I$759,Summary!D64,'Process information'!$J$41:$J$735)</f>
        <v>0</v>
      </c>
      <c r="F64" s="51">
        <f>SUMIF('Process information'!$I$41:$I$735,Summary!D64,'Process information'!$K$41:$K$735)</f>
        <v>0</v>
      </c>
      <c r="G64" s="98" t="str">
        <f t="shared" si="0"/>
        <v>-</v>
      </c>
      <c r="I64" s="78" t="str">
        <f t="array" ref="I64">IFERROR(INDEX($D$2:$G$418,SMALL(IF($G$2:$G$418=$I$3,ROW($G$2:$G$418)),ROW(57:57))-1,1),"-")</f>
        <v>-</v>
      </c>
      <c r="J64" s="71" t="str">
        <f t="array" ref="J64">IFERROR(INDEX($D$2:$G$418,SMALL(IF($G$2:$G$418=$I$3,ROW($G$2:$G$418)),ROW(57:57))-1,2),"-")</f>
        <v>-</v>
      </c>
      <c r="K64" s="76" t="str">
        <f t="array" ref="K64">IFERROR(INDEX($D$2:$G$418,SMALL(IF($G$2:$G$418=$I$3,ROW($G$2:$G$418)),ROW(57:57))-1,3),"-")</f>
        <v>-</v>
      </c>
      <c r="M64" s="78" t="str">
        <f t="array" ref="M64">IF(ISNA(INDEX($R$8:$R$174,MATCH(0,COUNTIF($M$7:M63,$R$8:$R$174),0))),"-",INDEX($R$8:$R$174,MATCH(0,COUNTIF($M$7:M63,$R$8:$R$174),0)))</f>
        <v>-</v>
      </c>
      <c r="N64" s="80">
        <f t="shared" si="1"/>
        <v>0</v>
      </c>
      <c r="O64" s="81">
        <f t="shared" si="2"/>
        <v>0</v>
      </c>
      <c r="R64" s="36" t="str">
        <f t="array" ref="R64">IFERROR(INDEX($B$2:$G$418,SMALL(IF($G$2:$G$418=$R$6,ROW($G$2:$G$418)),ROW(57:57))-1,1),"-")</f>
        <v>-</v>
      </c>
      <c r="S64" s="36" t="str">
        <f t="array" ref="S64">IFERROR(INDEX($D$2:$G$418,SMALL(IF($G$2:$G$418=$R$6,ROW($G$2:$G$418)),ROW(57:57))-1,2),"-")</f>
        <v>-</v>
      </c>
      <c r="T64" s="66" t="str">
        <f t="array" ref="T64">IFERROR(INDEX($D$2:$G$418,SMALL(IF($G$2:$G$418=$R$6,ROW($G$2:$G$418)),ROW(57:57))-1,3),"-")</f>
        <v>-</v>
      </c>
    </row>
    <row r="65" spans="2:20" ht="30" x14ac:dyDescent="0.25">
      <c r="B65" s="35" t="s">
        <v>25</v>
      </c>
      <c r="C65" s="91" t="s">
        <v>196</v>
      </c>
      <c r="D65" s="92" t="s">
        <v>197</v>
      </c>
      <c r="E65" s="61">
        <f ca="1">SUMIF('Process information'!$I$41:$I$759,Summary!D65,'Process information'!$J$41:$J$735)</f>
        <v>0</v>
      </c>
      <c r="F65" s="51">
        <f>SUMIF('Process information'!$I$41:$I$735,Summary!D65,'Process information'!$K$41:$K$735)</f>
        <v>0</v>
      </c>
      <c r="G65" s="98" t="str">
        <f t="shared" si="0"/>
        <v>-</v>
      </c>
      <c r="I65" s="78" t="str">
        <f t="array" ref="I65">IFERROR(INDEX($D$2:$G$418,SMALL(IF($G$2:$G$418=$I$3,ROW($G$2:$G$418)),ROW(58:58))-1,1),"-")</f>
        <v>-</v>
      </c>
      <c r="J65" s="71" t="str">
        <f t="array" ref="J65">IFERROR(INDEX($D$2:$G$418,SMALL(IF($G$2:$G$418=$I$3,ROW($G$2:$G$418)),ROW(58:58))-1,2),"-")</f>
        <v>-</v>
      </c>
      <c r="K65" s="76" t="str">
        <f t="array" ref="K65">IFERROR(INDEX($D$2:$G$418,SMALL(IF($G$2:$G$418=$I$3,ROW($G$2:$G$418)),ROW(58:58))-1,3),"-")</f>
        <v>-</v>
      </c>
      <c r="M65" s="78" t="str">
        <f t="array" ref="M65">IF(ISNA(INDEX($R$8:$R$174,MATCH(0,COUNTIF($M$7:M64,$R$8:$R$174),0))),"-",INDEX($R$8:$R$174,MATCH(0,COUNTIF($M$7:M64,$R$8:$R$174),0)))</f>
        <v>-</v>
      </c>
      <c r="N65" s="80">
        <f t="shared" si="1"/>
        <v>0</v>
      </c>
      <c r="O65" s="81">
        <f t="shared" si="2"/>
        <v>0</v>
      </c>
      <c r="R65" s="36" t="str">
        <f t="array" ref="R65">IFERROR(INDEX($B$2:$G$418,SMALL(IF($G$2:$G$418=$R$6,ROW($G$2:$G$418)),ROW(58:58))-1,1),"-")</f>
        <v>-</v>
      </c>
      <c r="S65" s="36" t="str">
        <f t="array" ref="S65">IFERROR(INDEX($D$2:$G$418,SMALL(IF($G$2:$G$418=$R$6,ROW($G$2:$G$418)),ROW(58:58))-1,2),"-")</f>
        <v>-</v>
      </c>
      <c r="T65" s="66" t="str">
        <f t="array" ref="T65">IFERROR(INDEX($D$2:$G$418,SMALL(IF($G$2:$G$418=$R$6,ROW($G$2:$G$418)),ROW(58:58))-1,3),"-")</f>
        <v>-</v>
      </c>
    </row>
    <row r="66" spans="2:20" ht="30" x14ac:dyDescent="0.25">
      <c r="B66" s="35" t="s">
        <v>25</v>
      </c>
      <c r="C66" s="91" t="s">
        <v>198</v>
      </c>
      <c r="D66" s="92" t="s">
        <v>199</v>
      </c>
      <c r="E66" s="61">
        <f ca="1">SUMIF('Process information'!$I$41:$I$759,Summary!D66,'Process information'!$J$41:$J$735)</f>
        <v>0</v>
      </c>
      <c r="F66" s="51">
        <f>SUMIF('Process information'!$I$41:$I$735,Summary!D66,'Process information'!$K$41:$K$735)</f>
        <v>0</v>
      </c>
      <c r="G66" s="98" t="str">
        <f t="shared" si="0"/>
        <v>-</v>
      </c>
      <c r="I66" s="78" t="str">
        <f t="array" ref="I66">IFERROR(INDEX($D$2:$G$418,SMALL(IF($G$2:$G$418=$I$3,ROW($G$2:$G$418)),ROW(59:59))-1,1),"-")</f>
        <v>-</v>
      </c>
      <c r="J66" s="71" t="str">
        <f t="array" ref="J66">IFERROR(INDEX($D$2:$G$418,SMALL(IF($G$2:$G$418=$I$3,ROW($G$2:$G$418)),ROW(59:59))-1,2),"-")</f>
        <v>-</v>
      </c>
      <c r="K66" s="76" t="str">
        <f t="array" ref="K66">IFERROR(INDEX($D$2:$G$418,SMALL(IF($G$2:$G$418=$I$3,ROW($G$2:$G$418)),ROW(59:59))-1,3),"-")</f>
        <v>-</v>
      </c>
      <c r="M66" s="78" t="str">
        <f t="array" ref="M66">IF(ISNA(INDEX($R$8:$R$174,MATCH(0,COUNTIF($M$7:M65,$R$8:$R$174),0))),"-",INDEX($R$8:$R$174,MATCH(0,COUNTIF($M$7:M65,$R$8:$R$174),0)))</f>
        <v>-</v>
      </c>
      <c r="N66" s="80">
        <f t="shared" si="1"/>
        <v>0</v>
      </c>
      <c r="O66" s="81">
        <f t="shared" si="2"/>
        <v>0</v>
      </c>
      <c r="R66" s="36" t="str">
        <f t="array" ref="R66">IFERROR(INDEX($B$2:$G$418,SMALL(IF($G$2:$G$418=$R$6,ROW($G$2:$G$418)),ROW(59:59))-1,1),"-")</f>
        <v>-</v>
      </c>
      <c r="S66" s="36" t="str">
        <f t="array" ref="S66">IFERROR(INDEX($D$2:$G$418,SMALL(IF($G$2:$G$418=$R$6,ROW($G$2:$G$418)),ROW(59:59))-1,2),"-")</f>
        <v>-</v>
      </c>
      <c r="T66" s="66" t="str">
        <f t="array" ref="T66">IFERROR(INDEX($D$2:$G$418,SMALL(IF($G$2:$G$418=$R$6,ROW($G$2:$G$418)),ROW(59:59))-1,3),"-")</f>
        <v>-</v>
      </c>
    </row>
    <row r="67" spans="2:20" x14ac:dyDescent="0.25">
      <c r="B67" s="35" t="s">
        <v>20</v>
      </c>
      <c r="C67" s="91" t="s">
        <v>200</v>
      </c>
      <c r="D67" s="92" t="s">
        <v>201</v>
      </c>
      <c r="E67" s="61">
        <f ca="1">SUMIF('Process information'!$I$41:$I$759,Summary!D67,'Process information'!$J$41:$J$735)</f>
        <v>0</v>
      </c>
      <c r="F67" s="51">
        <f>SUMIF('Process information'!$I$41:$I$735,Summary!D67,'Process information'!$K$41:$K$735)</f>
        <v>0</v>
      </c>
      <c r="G67" s="98" t="str">
        <f t="shared" ref="G67:G130" si="3">IF(F67&lt;&gt;0,IF(F67&gt;=1000,"Greater Than or Equal to 1,000 mtCO2e","Less Than 1,000 mtCO2e"),"-")</f>
        <v>-</v>
      </c>
      <c r="I67" s="78" t="str">
        <f t="array" ref="I67">IFERROR(INDEX($D$2:$G$418,SMALL(IF($G$2:$G$418=$I$3,ROW($G$2:$G$418)),ROW(60:60))-1,1),"-")</f>
        <v>-</v>
      </c>
      <c r="J67" s="71" t="str">
        <f t="array" ref="J67">IFERROR(INDEX($D$2:$G$418,SMALL(IF($G$2:$G$418=$I$3,ROW($G$2:$G$418)),ROW(60:60))-1,2),"-")</f>
        <v>-</v>
      </c>
      <c r="K67" s="76" t="str">
        <f t="array" ref="K67">IFERROR(INDEX($D$2:$G$418,SMALL(IF($G$2:$G$418=$I$3,ROW($G$2:$G$418)),ROW(60:60))-1,3),"-")</f>
        <v>-</v>
      </c>
      <c r="M67" s="78" t="str">
        <f t="array" ref="M67">IF(ISNA(INDEX($R$8:$R$174,MATCH(0,COUNTIF($M$7:M66,$R$8:$R$174),0))),"-",INDEX($R$8:$R$174,MATCH(0,COUNTIF($M$7:M66,$R$8:$R$174),0)))</f>
        <v>-</v>
      </c>
      <c r="N67" s="80">
        <f t="shared" si="1"/>
        <v>0</v>
      </c>
      <c r="O67" s="81">
        <f t="shared" si="2"/>
        <v>0</v>
      </c>
      <c r="R67" s="36" t="str">
        <f t="array" ref="R67">IFERROR(INDEX($B$2:$G$418,SMALL(IF($G$2:$G$418=$R$6,ROW($G$2:$G$418)),ROW(60:60))-1,1),"-")</f>
        <v>-</v>
      </c>
      <c r="S67" s="36" t="str">
        <f t="array" ref="S67">IFERROR(INDEX($D$2:$G$418,SMALL(IF($G$2:$G$418=$R$6,ROW($G$2:$G$418)),ROW(60:60))-1,2),"-")</f>
        <v>-</v>
      </c>
      <c r="T67" s="66" t="str">
        <f t="array" ref="T67">IFERROR(INDEX($D$2:$G$418,SMALL(IF($G$2:$G$418=$R$6,ROW($G$2:$G$418)),ROW(60:60))-1,3),"-")</f>
        <v>-</v>
      </c>
    </row>
    <row r="68" spans="2:20" ht="90" x14ac:dyDescent="0.25">
      <c r="B68" s="35" t="s">
        <v>202</v>
      </c>
      <c r="C68" s="91" t="s">
        <v>203</v>
      </c>
      <c r="D68" s="92" t="s">
        <v>204</v>
      </c>
      <c r="E68" s="61">
        <f ca="1">SUMIF('Process information'!$I$41:$I$759,Summary!D68,'Process information'!$J$41:$J$735)</f>
        <v>0</v>
      </c>
      <c r="F68" s="51">
        <f>SUMIF('Process information'!$I$41:$I$735,Summary!D68,'Process information'!$K$41:$K$735)</f>
        <v>0</v>
      </c>
      <c r="G68" s="98" t="str">
        <f t="shared" si="3"/>
        <v>-</v>
      </c>
      <c r="I68" s="78" t="str">
        <f t="array" ref="I68">IFERROR(INDEX($D$2:$G$418,SMALL(IF($G$2:$G$418=$I$3,ROW($G$2:$G$418)),ROW(61:61))-1,1),"-")</f>
        <v>-</v>
      </c>
      <c r="J68" s="71" t="str">
        <f t="array" ref="J68">IFERROR(INDEX($D$2:$G$418,SMALL(IF($G$2:$G$418=$I$3,ROW($G$2:$G$418)),ROW(61:61))-1,2),"-")</f>
        <v>-</v>
      </c>
      <c r="K68" s="76" t="str">
        <f t="array" ref="K68">IFERROR(INDEX($D$2:$G$418,SMALL(IF($G$2:$G$418=$I$3,ROW($G$2:$G$418)),ROW(61:61))-1,3),"-")</f>
        <v>-</v>
      </c>
      <c r="M68" s="78" t="str">
        <f t="array" ref="M68">IF(ISNA(INDEX($R$8:$R$174,MATCH(0,COUNTIF($M$7:M67,$R$8:$R$174),0))),"-",INDEX($R$8:$R$174,MATCH(0,COUNTIF($M$7:M67,$R$8:$R$174),0)))</f>
        <v>-</v>
      </c>
      <c r="N68" s="80">
        <f t="shared" si="1"/>
        <v>0</v>
      </c>
      <c r="O68" s="81">
        <f t="shared" si="2"/>
        <v>0</v>
      </c>
      <c r="R68" s="36" t="str">
        <f t="array" ref="R68">IFERROR(INDEX($B$2:$G$418,SMALL(IF($G$2:$G$418=$R$6,ROW($G$2:$G$418)),ROW(61:61))-1,1),"-")</f>
        <v>-</v>
      </c>
      <c r="S68" s="36" t="str">
        <f t="array" ref="S68">IFERROR(INDEX($D$2:$G$418,SMALL(IF($G$2:$G$418=$R$6,ROW($G$2:$G$418)),ROW(61:61))-1,2),"-")</f>
        <v>-</v>
      </c>
      <c r="T68" s="66" t="str">
        <f t="array" ref="T68">IFERROR(INDEX($D$2:$G$418,SMALL(IF($G$2:$G$418=$R$6,ROW($G$2:$G$418)),ROW(61:61))-1,3),"-")</f>
        <v>-</v>
      </c>
    </row>
    <row r="69" spans="2:20" ht="90" x14ac:dyDescent="0.25">
      <c r="B69" s="35" t="s">
        <v>202</v>
      </c>
      <c r="C69" s="91" t="s">
        <v>205</v>
      </c>
      <c r="D69" s="92" t="s">
        <v>206</v>
      </c>
      <c r="E69" s="61">
        <f ca="1">SUMIF('Process information'!$I$41:$I$759,Summary!D69,'Process information'!$J$41:$J$735)</f>
        <v>0</v>
      </c>
      <c r="F69" s="51">
        <f>SUMIF('Process information'!$I$41:$I$735,Summary!D69,'Process information'!$K$41:$K$735)</f>
        <v>0</v>
      </c>
      <c r="G69" s="98" t="str">
        <f t="shared" si="3"/>
        <v>-</v>
      </c>
      <c r="I69" s="78" t="str">
        <f t="array" ref="I69">IFERROR(INDEX($D$2:$G$418,SMALL(IF($G$2:$G$418=$I$3,ROW($G$2:$G$418)),ROW(62:62))-1,1),"-")</f>
        <v>-</v>
      </c>
      <c r="J69" s="71" t="str">
        <f t="array" ref="J69">IFERROR(INDEX($D$2:$G$418,SMALL(IF($G$2:$G$418=$I$3,ROW($G$2:$G$418)),ROW(62:62))-1,2),"-")</f>
        <v>-</v>
      </c>
      <c r="K69" s="76" t="str">
        <f t="array" ref="K69">IFERROR(INDEX($D$2:$G$418,SMALL(IF($G$2:$G$418=$I$3,ROW($G$2:$G$418)),ROW(62:62))-1,3),"-")</f>
        <v>-</v>
      </c>
      <c r="M69" s="78" t="str">
        <f t="array" ref="M69">IF(ISNA(INDEX($R$8:$R$174,MATCH(0,COUNTIF($M$7:M68,$R$8:$R$174),0))),"-",INDEX($R$8:$R$174,MATCH(0,COUNTIF($M$7:M68,$R$8:$R$174),0)))</f>
        <v>-</v>
      </c>
      <c r="N69" s="80">
        <f t="shared" si="1"/>
        <v>0</v>
      </c>
      <c r="O69" s="81">
        <f t="shared" si="2"/>
        <v>0</v>
      </c>
      <c r="R69" s="36" t="str">
        <f t="array" ref="R69">IFERROR(INDEX($B$2:$G$418,SMALL(IF($G$2:$G$418=$R$6,ROW($G$2:$G$418)),ROW(62:62))-1,1),"-")</f>
        <v>-</v>
      </c>
      <c r="S69" s="36" t="str">
        <f t="array" ref="S69">IFERROR(INDEX($D$2:$G$418,SMALL(IF($G$2:$G$418=$R$6,ROW($G$2:$G$418)),ROW(62:62))-1,2),"-")</f>
        <v>-</v>
      </c>
      <c r="T69" s="66" t="str">
        <f t="array" ref="T69">IFERROR(INDEX($D$2:$G$418,SMALL(IF($G$2:$G$418=$R$6,ROW($G$2:$G$418)),ROW(62:62))-1,3),"-")</f>
        <v>-</v>
      </c>
    </row>
    <row r="70" spans="2:20" ht="90" x14ac:dyDescent="0.25">
      <c r="B70" s="35" t="s">
        <v>202</v>
      </c>
      <c r="C70" s="91" t="s">
        <v>207</v>
      </c>
      <c r="D70" s="92" t="s">
        <v>208</v>
      </c>
      <c r="E70" s="61">
        <f ca="1">SUMIF('Process information'!$I$41:$I$759,Summary!D70,'Process information'!$J$41:$J$735)</f>
        <v>0</v>
      </c>
      <c r="F70" s="51">
        <f>SUMIF('Process information'!$I$41:$I$735,Summary!D70,'Process information'!$K$41:$K$735)</f>
        <v>0</v>
      </c>
      <c r="G70" s="98" t="str">
        <f t="shared" si="3"/>
        <v>-</v>
      </c>
      <c r="I70" s="78" t="str">
        <f t="array" ref="I70">IFERROR(INDEX($D$2:$G$418,SMALL(IF($G$2:$G$418=$I$3,ROW($G$2:$G$418)),ROW(63:63))-1,1),"-")</f>
        <v>-</v>
      </c>
      <c r="J70" s="71" t="str">
        <f t="array" ref="J70">IFERROR(INDEX($D$2:$G$418,SMALL(IF($G$2:$G$418=$I$3,ROW($G$2:$G$418)),ROW(63:63))-1,2),"-")</f>
        <v>-</v>
      </c>
      <c r="K70" s="76" t="str">
        <f t="array" ref="K70">IFERROR(INDEX($D$2:$G$418,SMALL(IF($G$2:$G$418=$I$3,ROW($G$2:$G$418)),ROW(63:63))-1,3),"-")</f>
        <v>-</v>
      </c>
      <c r="M70" s="78" t="str">
        <f t="array" ref="M70">IF(ISNA(INDEX($R$8:$R$174,MATCH(0,COUNTIF($M$7:M69,$R$8:$R$174),0))),"-",INDEX($R$8:$R$174,MATCH(0,COUNTIF($M$7:M69,$R$8:$R$174),0)))</f>
        <v>-</v>
      </c>
      <c r="N70" s="80">
        <f t="shared" si="1"/>
        <v>0</v>
      </c>
      <c r="O70" s="81">
        <f t="shared" si="2"/>
        <v>0</v>
      </c>
      <c r="R70" s="36" t="str">
        <f t="array" ref="R70">IFERROR(INDEX($B$2:$G$418,SMALL(IF($G$2:$G$418=$R$6,ROW($G$2:$G$418)),ROW(63:63))-1,1),"-")</f>
        <v>-</v>
      </c>
      <c r="S70" s="36" t="str">
        <f t="array" ref="S70">IFERROR(INDEX($D$2:$G$418,SMALL(IF($G$2:$G$418=$R$6,ROW($G$2:$G$418)),ROW(63:63))-1,2),"-")</f>
        <v>-</v>
      </c>
      <c r="T70" s="66" t="str">
        <f t="array" ref="T70">IFERROR(INDEX($D$2:$G$418,SMALL(IF($G$2:$G$418=$R$6,ROW($G$2:$G$418)),ROW(63:63))-1,3),"-")</f>
        <v>-</v>
      </c>
    </row>
    <row r="71" spans="2:20" ht="90" x14ac:dyDescent="0.25">
      <c r="B71" s="35" t="s">
        <v>202</v>
      </c>
      <c r="C71" s="91" t="s">
        <v>209</v>
      </c>
      <c r="D71" s="92" t="s">
        <v>210</v>
      </c>
      <c r="E71" s="61">
        <f ca="1">SUMIF('Process information'!$I$41:$I$759,Summary!D71,'Process information'!$J$41:$J$735)</f>
        <v>0</v>
      </c>
      <c r="F71" s="51">
        <f>SUMIF('Process information'!$I$41:$I$735,Summary!D71,'Process information'!$K$41:$K$735)</f>
        <v>0</v>
      </c>
      <c r="G71" s="98" t="str">
        <f t="shared" si="3"/>
        <v>-</v>
      </c>
      <c r="I71" s="78" t="str">
        <f t="array" ref="I71">IFERROR(INDEX($D$2:$G$418,SMALL(IF($G$2:$G$418=$I$3,ROW($G$2:$G$418)),ROW(64:64))-1,1),"-")</f>
        <v>-</v>
      </c>
      <c r="J71" s="71" t="str">
        <f t="array" ref="J71">IFERROR(INDEX($D$2:$G$418,SMALL(IF($G$2:$G$418=$I$3,ROW($G$2:$G$418)),ROW(64:64))-1,2),"-")</f>
        <v>-</v>
      </c>
      <c r="K71" s="76" t="str">
        <f t="array" ref="K71">IFERROR(INDEX($D$2:$G$418,SMALL(IF($G$2:$G$418=$I$3,ROW($G$2:$G$418)),ROW(64:64))-1,3),"-")</f>
        <v>-</v>
      </c>
      <c r="M71" s="78" t="str">
        <f t="array" ref="M71">IF(ISNA(INDEX($R$8:$R$174,MATCH(0,COUNTIF($M$7:M70,$R$8:$R$174),0))),"-",INDEX($R$8:$R$174,MATCH(0,COUNTIF($M$7:M70,$R$8:$R$174),0)))</f>
        <v>-</v>
      </c>
      <c r="N71" s="80">
        <f t="shared" si="1"/>
        <v>0</v>
      </c>
      <c r="O71" s="81">
        <f t="shared" si="2"/>
        <v>0</v>
      </c>
      <c r="R71" s="36" t="str">
        <f t="array" ref="R71">IFERROR(INDEX($B$2:$G$418,SMALL(IF($G$2:$G$418=$R$6,ROW($G$2:$G$418)),ROW(64:64))-1,1),"-")</f>
        <v>-</v>
      </c>
      <c r="S71" s="36" t="str">
        <f t="array" ref="S71">IFERROR(INDEX($D$2:$G$418,SMALL(IF($G$2:$G$418=$R$6,ROW($G$2:$G$418)),ROW(64:64))-1,2),"-")</f>
        <v>-</v>
      </c>
      <c r="T71" s="66" t="str">
        <f t="array" ref="T71">IFERROR(INDEX($D$2:$G$418,SMALL(IF($G$2:$G$418=$R$6,ROW($G$2:$G$418)),ROW(64:64))-1,3),"-")</f>
        <v>-</v>
      </c>
    </row>
    <row r="72" spans="2:20" ht="30" x14ac:dyDescent="0.25">
      <c r="B72" s="35" t="s">
        <v>135</v>
      </c>
      <c r="C72" s="91" t="s">
        <v>211</v>
      </c>
      <c r="D72" s="92" t="s">
        <v>212</v>
      </c>
      <c r="E72" s="61">
        <f ca="1">SUMIF('Process information'!$I$41:$I$759,Summary!D72,'Process information'!$J$41:$J$735)</f>
        <v>0</v>
      </c>
      <c r="F72" s="51">
        <f>SUMIF('Process information'!$I$41:$I$735,Summary!D72,'Process information'!$K$41:$K$735)</f>
        <v>0</v>
      </c>
      <c r="G72" s="98" t="str">
        <f t="shared" si="3"/>
        <v>-</v>
      </c>
      <c r="I72" s="78" t="str">
        <f t="array" ref="I72">IFERROR(INDEX($D$2:$G$418,SMALL(IF($G$2:$G$418=$I$3,ROW($G$2:$G$418)),ROW(65:65))-1,1),"-")</f>
        <v>-</v>
      </c>
      <c r="J72" s="71" t="str">
        <f t="array" ref="J72">IFERROR(INDEX($D$2:$G$418,SMALL(IF($G$2:$G$418=$I$3,ROW($G$2:$G$418)),ROW(65:65))-1,2),"-")</f>
        <v>-</v>
      </c>
      <c r="K72" s="76" t="str">
        <f t="array" ref="K72">IFERROR(INDEX($D$2:$G$418,SMALL(IF($G$2:$G$418=$I$3,ROW($G$2:$G$418)),ROW(65:65))-1,3),"-")</f>
        <v>-</v>
      </c>
      <c r="M72" s="78" t="str">
        <f t="array" ref="M72">IF(ISNA(INDEX($R$8:$R$174,MATCH(0,COUNTIF($M$7:M71,$R$8:$R$174),0))),"-",INDEX($R$8:$R$174,MATCH(0,COUNTIF($M$7:M71,$R$8:$R$174),0)))</f>
        <v>-</v>
      </c>
      <c r="N72" s="80">
        <f t="shared" si="1"/>
        <v>0</v>
      </c>
      <c r="O72" s="81">
        <f t="shared" si="2"/>
        <v>0</v>
      </c>
      <c r="R72" s="36" t="str">
        <f t="array" ref="R72">IFERROR(INDEX($B$2:$G$418,SMALL(IF($G$2:$G$418=$R$6,ROW($G$2:$G$418)),ROW(65:65))-1,1),"-")</f>
        <v>-</v>
      </c>
      <c r="S72" s="36" t="str">
        <f t="array" ref="S72">IFERROR(INDEX($D$2:$G$418,SMALL(IF($G$2:$G$418=$R$6,ROW($G$2:$G$418)),ROW(65:65))-1,2),"-")</f>
        <v>-</v>
      </c>
      <c r="T72" s="66" t="str">
        <f t="array" ref="T72">IFERROR(INDEX($D$2:$G$418,SMALL(IF($G$2:$G$418=$R$6,ROW($G$2:$G$418)),ROW(65:65))-1,3),"-")</f>
        <v>-</v>
      </c>
    </row>
    <row r="73" spans="2:20" x14ac:dyDescent="0.25">
      <c r="B73" s="35" t="s">
        <v>24</v>
      </c>
      <c r="C73" s="91" t="s">
        <v>213</v>
      </c>
      <c r="D73" s="92" t="s">
        <v>214</v>
      </c>
      <c r="E73" s="61">
        <f ca="1">SUMIF('Process information'!$I$41:$I$759,Summary!D73,'Process information'!$J$41:$J$735)</f>
        <v>0</v>
      </c>
      <c r="F73" s="51">
        <f>SUMIF('Process information'!$I$41:$I$735,Summary!D73,'Process information'!$K$41:$K$735)</f>
        <v>0</v>
      </c>
      <c r="G73" s="98" t="str">
        <f t="shared" si="3"/>
        <v>-</v>
      </c>
      <c r="I73" s="78" t="str">
        <f t="array" ref="I73">IFERROR(INDEX($D$2:$G$418,SMALL(IF($G$2:$G$418=$I$3,ROW($G$2:$G$418)),ROW(66:66))-1,1),"-")</f>
        <v>-</v>
      </c>
      <c r="J73" s="71" t="str">
        <f t="array" ref="J73">IFERROR(INDEX($D$2:$G$418,SMALL(IF($G$2:$G$418=$I$3,ROW($G$2:$G$418)),ROW(66:66))-1,2),"-")</f>
        <v>-</v>
      </c>
      <c r="K73" s="76" t="str">
        <f t="array" ref="K73">IFERROR(INDEX($D$2:$G$418,SMALL(IF($G$2:$G$418=$I$3,ROW($G$2:$G$418)),ROW(66:66))-1,3),"-")</f>
        <v>-</v>
      </c>
      <c r="M73" s="78" t="str">
        <f t="array" ref="M73">IF(ISNA(INDEX($R$8:$R$174,MATCH(0,COUNTIF($M$7:M72,$R$8:$R$174),0))),"-",INDEX($R$8:$R$174,MATCH(0,COUNTIF($M$7:M72,$R$8:$R$174),0)))</f>
        <v>-</v>
      </c>
      <c r="N73" s="80">
        <f t="shared" ref="N73:N136" si="4">SUMIF($R$8:$R$174,M73,$S$8:$S$174)</f>
        <v>0</v>
      </c>
      <c r="O73" s="81">
        <f t="shared" ref="O73:O136" si="5">SUMIF($R$8:$R$174,M73,$T$8:$T$174)</f>
        <v>0</v>
      </c>
      <c r="R73" s="36" t="str">
        <f t="array" ref="R73">IFERROR(INDEX($B$2:$G$418,SMALL(IF($G$2:$G$418=$R$6,ROW($G$2:$G$418)),ROW(66:66))-1,1),"-")</f>
        <v>-</v>
      </c>
      <c r="S73" s="36" t="str">
        <f t="array" ref="S73">IFERROR(INDEX($D$2:$G$418,SMALL(IF($G$2:$G$418=$R$6,ROW($G$2:$G$418)),ROW(66:66))-1,2),"-")</f>
        <v>-</v>
      </c>
      <c r="T73" s="66" t="str">
        <f t="array" ref="T73">IFERROR(INDEX($D$2:$G$418,SMALL(IF($G$2:$G$418=$R$6,ROW($G$2:$G$418)),ROW(66:66))-1,3),"-")</f>
        <v>-</v>
      </c>
    </row>
    <row r="74" spans="2:20" ht="30" x14ac:dyDescent="0.25">
      <c r="B74" s="35" t="s">
        <v>23</v>
      </c>
      <c r="C74" s="91" t="s">
        <v>215</v>
      </c>
      <c r="D74" s="92" t="s">
        <v>216</v>
      </c>
      <c r="E74" s="61">
        <f ca="1">SUMIF('Process information'!$I$41:$I$759,Summary!D74,'Process information'!$J$41:$J$735)</f>
        <v>0</v>
      </c>
      <c r="F74" s="51">
        <f>SUMIF('Process information'!$I$41:$I$735,Summary!D74,'Process information'!$K$41:$K$735)</f>
        <v>0</v>
      </c>
      <c r="G74" s="98" t="str">
        <f t="shared" si="3"/>
        <v>-</v>
      </c>
      <c r="I74" s="78" t="str">
        <f t="array" ref="I74">IFERROR(INDEX($D$2:$G$418,SMALL(IF($G$2:$G$418=$I$3,ROW($G$2:$G$418)),ROW(67:67))-1,1),"-")</f>
        <v>-</v>
      </c>
      <c r="J74" s="71" t="str">
        <f t="array" ref="J74">IFERROR(INDEX($D$2:$G$418,SMALL(IF($G$2:$G$418=$I$3,ROW($G$2:$G$418)),ROW(67:67))-1,2),"-")</f>
        <v>-</v>
      </c>
      <c r="K74" s="76" t="str">
        <f t="array" ref="K74">IFERROR(INDEX($D$2:$G$418,SMALL(IF($G$2:$G$418=$I$3,ROW($G$2:$G$418)),ROW(67:67))-1,3),"-")</f>
        <v>-</v>
      </c>
      <c r="M74" s="78" t="str">
        <f t="array" ref="M74">IF(ISNA(INDEX($R$8:$R$174,MATCH(0,COUNTIF($M$7:M73,$R$8:$R$174),0))),"-",INDEX($R$8:$R$174,MATCH(0,COUNTIF($M$7:M73,$R$8:$R$174),0)))</f>
        <v>-</v>
      </c>
      <c r="N74" s="80">
        <f t="shared" si="4"/>
        <v>0</v>
      </c>
      <c r="O74" s="81">
        <f t="shared" si="5"/>
        <v>0</v>
      </c>
      <c r="R74" s="36" t="str">
        <f t="array" ref="R74">IFERROR(INDEX($B$2:$G$418,SMALL(IF($G$2:$G$418=$R$6,ROW($G$2:$G$418)),ROW(67:67))-1,1),"-")</f>
        <v>-</v>
      </c>
      <c r="S74" s="36" t="str">
        <f t="array" ref="S74">IFERROR(INDEX($D$2:$G$418,SMALL(IF($G$2:$G$418=$R$6,ROW($G$2:$G$418)),ROW(67:67))-1,2),"-")</f>
        <v>-</v>
      </c>
      <c r="T74" s="66" t="str">
        <f t="array" ref="T74">IFERROR(INDEX($D$2:$G$418,SMALL(IF($G$2:$G$418=$R$6,ROW($G$2:$G$418)),ROW(67:67))-1,3),"-")</f>
        <v>-</v>
      </c>
    </row>
    <row r="75" spans="2:20" ht="30" x14ac:dyDescent="0.25">
      <c r="B75" s="35" t="s">
        <v>23</v>
      </c>
      <c r="C75" s="91" t="s">
        <v>217</v>
      </c>
      <c r="D75" s="92" t="s">
        <v>218</v>
      </c>
      <c r="E75" s="61">
        <f ca="1">SUMIF('Process information'!$I$41:$I$759,Summary!D75,'Process information'!$J$41:$J$735)</f>
        <v>0</v>
      </c>
      <c r="F75" s="51">
        <f>SUMIF('Process information'!$I$41:$I$735,Summary!D75,'Process information'!$K$41:$K$735)</f>
        <v>0</v>
      </c>
      <c r="G75" s="98" t="str">
        <f t="shared" si="3"/>
        <v>-</v>
      </c>
      <c r="I75" s="78" t="str">
        <f t="array" ref="I75">IFERROR(INDEX($D$2:$G$418,SMALL(IF($G$2:$G$418=$I$3,ROW($G$2:$G$418)),ROW(68:68))-1,1),"-")</f>
        <v>-</v>
      </c>
      <c r="J75" s="71" t="str">
        <f t="array" ref="J75">IFERROR(INDEX($D$2:$G$418,SMALL(IF($G$2:$G$418=$I$3,ROW($G$2:$G$418)),ROW(68:68))-1,2),"-")</f>
        <v>-</v>
      </c>
      <c r="K75" s="76" t="str">
        <f t="array" ref="K75">IFERROR(INDEX($D$2:$G$418,SMALL(IF($G$2:$G$418=$I$3,ROW($G$2:$G$418)),ROW(68:68))-1,3),"-")</f>
        <v>-</v>
      </c>
      <c r="M75" s="78" t="str">
        <f t="array" ref="M75">IF(ISNA(INDEX($R$8:$R$174,MATCH(0,COUNTIF($M$7:M74,$R$8:$R$174),0))),"-",INDEX($R$8:$R$174,MATCH(0,COUNTIF($M$7:M74,$R$8:$R$174),0)))</f>
        <v>-</v>
      </c>
      <c r="N75" s="80">
        <f t="shared" si="4"/>
        <v>0</v>
      </c>
      <c r="O75" s="81">
        <f t="shared" si="5"/>
        <v>0</v>
      </c>
      <c r="R75" s="36" t="str">
        <f t="array" ref="R75">IFERROR(INDEX($B$2:$G$418,SMALL(IF($G$2:$G$418=$R$6,ROW($G$2:$G$418)),ROW(68:68))-1,1),"-")</f>
        <v>-</v>
      </c>
      <c r="S75" s="36" t="str">
        <f t="array" ref="S75">IFERROR(INDEX($D$2:$G$418,SMALL(IF($G$2:$G$418=$R$6,ROW($G$2:$G$418)),ROW(68:68))-1,2),"-")</f>
        <v>-</v>
      </c>
      <c r="T75" s="66" t="str">
        <f t="array" ref="T75">IFERROR(INDEX($D$2:$G$418,SMALL(IF($G$2:$G$418=$R$6,ROW($G$2:$G$418)),ROW(68:68))-1,3),"-")</f>
        <v>-</v>
      </c>
    </row>
    <row r="76" spans="2:20" x14ac:dyDescent="0.25">
      <c r="B76" s="35" t="s">
        <v>22</v>
      </c>
      <c r="C76" s="91" t="s">
        <v>219</v>
      </c>
      <c r="D76" s="92" t="s">
        <v>220</v>
      </c>
      <c r="E76" s="61">
        <f ca="1">SUMIF('Process information'!$I$41:$I$759,Summary!D76,'Process information'!$J$41:$J$735)</f>
        <v>0</v>
      </c>
      <c r="F76" s="51">
        <f>SUMIF('Process information'!$I$41:$I$735,Summary!D76,'Process information'!$K$41:$K$735)</f>
        <v>0</v>
      </c>
      <c r="G76" s="98" t="str">
        <f t="shared" si="3"/>
        <v>-</v>
      </c>
      <c r="I76" s="78" t="str">
        <f t="array" ref="I76">IFERROR(INDEX($D$2:$G$418,SMALL(IF($G$2:$G$418=$I$3,ROW($G$2:$G$418)),ROW(69:69))-1,1),"-")</f>
        <v>-</v>
      </c>
      <c r="J76" s="71" t="str">
        <f t="array" ref="J76">IFERROR(INDEX($D$2:$G$418,SMALL(IF($G$2:$G$418=$I$3,ROW($G$2:$G$418)),ROW(69:69))-1,2),"-")</f>
        <v>-</v>
      </c>
      <c r="K76" s="76" t="str">
        <f t="array" ref="K76">IFERROR(INDEX($D$2:$G$418,SMALL(IF($G$2:$G$418=$I$3,ROW($G$2:$G$418)),ROW(69:69))-1,3),"-")</f>
        <v>-</v>
      </c>
      <c r="M76" s="78" t="str">
        <f t="array" ref="M76">IF(ISNA(INDEX($R$8:$R$174,MATCH(0,COUNTIF($M$7:M75,$R$8:$R$174),0))),"-",INDEX($R$8:$R$174,MATCH(0,COUNTIF($M$7:M75,$R$8:$R$174),0)))</f>
        <v>-</v>
      </c>
      <c r="N76" s="80">
        <f t="shared" si="4"/>
        <v>0</v>
      </c>
      <c r="O76" s="81">
        <f t="shared" si="5"/>
        <v>0</v>
      </c>
      <c r="R76" s="36" t="str">
        <f t="array" ref="R76">IFERROR(INDEX($B$2:$G$418,SMALL(IF($G$2:$G$418=$R$6,ROW($G$2:$G$418)),ROW(69:69))-1,1),"-")</f>
        <v>-</v>
      </c>
      <c r="S76" s="36" t="str">
        <f t="array" ref="S76">IFERROR(INDEX($D$2:$G$418,SMALL(IF($G$2:$G$418=$R$6,ROW($G$2:$G$418)),ROW(69:69))-1,2),"-")</f>
        <v>-</v>
      </c>
      <c r="T76" s="66" t="str">
        <f t="array" ref="T76">IFERROR(INDEX($D$2:$G$418,SMALL(IF($G$2:$G$418=$R$6,ROW($G$2:$G$418)),ROW(69:69))-1,3),"-")</f>
        <v>-</v>
      </c>
    </row>
    <row r="77" spans="2:20" ht="26.25" x14ac:dyDescent="0.25">
      <c r="B77" s="35" t="s">
        <v>22</v>
      </c>
      <c r="C77" s="91" t="s">
        <v>221</v>
      </c>
      <c r="D77" s="92" t="s">
        <v>222</v>
      </c>
      <c r="E77" s="61">
        <f ca="1">SUMIF('Process information'!$I$41:$I$759,Summary!D77,'Process information'!$J$41:$J$735)</f>
        <v>0</v>
      </c>
      <c r="F77" s="51">
        <f>SUMIF('Process information'!$I$41:$I$735,Summary!D77,'Process information'!$K$41:$K$735)</f>
        <v>0</v>
      </c>
      <c r="G77" s="98" t="str">
        <f t="shared" si="3"/>
        <v>-</v>
      </c>
      <c r="I77" s="78" t="str">
        <f t="array" ref="I77">IFERROR(INDEX($D$2:$G$418,SMALL(IF($G$2:$G$418=$I$3,ROW($G$2:$G$418)),ROW(70:70))-1,1),"-")</f>
        <v>-</v>
      </c>
      <c r="J77" s="71" t="str">
        <f t="array" ref="J77">IFERROR(INDEX($D$2:$G$418,SMALL(IF($G$2:$G$418=$I$3,ROW($G$2:$G$418)),ROW(70:70))-1,2),"-")</f>
        <v>-</v>
      </c>
      <c r="K77" s="76" t="str">
        <f t="array" ref="K77">IFERROR(INDEX($D$2:$G$418,SMALL(IF($G$2:$G$418=$I$3,ROW($G$2:$G$418)),ROW(70:70))-1,3),"-")</f>
        <v>-</v>
      </c>
      <c r="M77" s="78" t="str">
        <f t="array" ref="M77">IF(ISNA(INDEX($R$8:$R$174,MATCH(0,COUNTIF($M$7:M76,$R$8:$R$174),0))),"-",INDEX($R$8:$R$174,MATCH(0,COUNTIF($M$7:M76,$R$8:$R$174),0)))</f>
        <v>-</v>
      </c>
      <c r="N77" s="80">
        <f t="shared" si="4"/>
        <v>0</v>
      </c>
      <c r="O77" s="81">
        <f t="shared" si="5"/>
        <v>0</v>
      </c>
      <c r="R77" s="36" t="str">
        <f t="array" ref="R77">IFERROR(INDEX($B$2:$G$418,SMALL(IF($G$2:$G$418=$R$6,ROW($G$2:$G$418)),ROW(70:70))-1,1),"-")</f>
        <v>-</v>
      </c>
      <c r="S77" s="36" t="str">
        <f t="array" ref="S77">IFERROR(INDEX($D$2:$G$418,SMALL(IF($G$2:$G$418=$R$6,ROW($G$2:$G$418)),ROW(70:70))-1,2),"-")</f>
        <v>-</v>
      </c>
      <c r="T77" s="66" t="str">
        <f t="array" ref="T77">IFERROR(INDEX($D$2:$G$418,SMALL(IF($G$2:$G$418=$R$6,ROW($G$2:$G$418)),ROW(70:70))-1,3),"-")</f>
        <v>-</v>
      </c>
    </row>
    <row r="78" spans="2:20" ht="30" x14ac:dyDescent="0.25">
      <c r="B78" s="35" t="s">
        <v>25</v>
      </c>
      <c r="C78" s="91" t="s">
        <v>223</v>
      </c>
      <c r="D78" s="92" t="s">
        <v>224</v>
      </c>
      <c r="E78" s="61">
        <f ca="1">SUMIF('Process information'!$I$41:$I$759,Summary!D78,'Process information'!$J$41:$J$735)</f>
        <v>0</v>
      </c>
      <c r="F78" s="51">
        <f>SUMIF('Process information'!$I$41:$I$735,Summary!D78,'Process information'!$K$41:$K$735)</f>
        <v>0</v>
      </c>
      <c r="G78" s="98" t="str">
        <f t="shared" si="3"/>
        <v>-</v>
      </c>
      <c r="I78" s="78" t="str">
        <f t="array" ref="I78">IFERROR(INDEX($D$2:$G$418,SMALL(IF($G$2:$G$418=$I$3,ROW($G$2:$G$418)),ROW(71:71))-1,1),"-")</f>
        <v>-</v>
      </c>
      <c r="J78" s="71" t="str">
        <f t="array" ref="J78">IFERROR(INDEX($D$2:$G$418,SMALL(IF($G$2:$G$418=$I$3,ROW($G$2:$G$418)),ROW(71:71))-1,2),"-")</f>
        <v>-</v>
      </c>
      <c r="K78" s="76" t="str">
        <f t="array" ref="K78">IFERROR(INDEX($D$2:$G$418,SMALL(IF($G$2:$G$418=$I$3,ROW($G$2:$G$418)),ROW(71:71))-1,3),"-")</f>
        <v>-</v>
      </c>
      <c r="M78" s="78" t="str">
        <f t="array" ref="M78">IF(ISNA(INDEX($R$8:$R$174,MATCH(0,COUNTIF($M$7:M77,$R$8:$R$174),0))),"-",INDEX($R$8:$R$174,MATCH(0,COUNTIF($M$7:M77,$R$8:$R$174),0)))</f>
        <v>-</v>
      </c>
      <c r="N78" s="80">
        <f t="shared" si="4"/>
        <v>0</v>
      </c>
      <c r="O78" s="81">
        <f t="shared" si="5"/>
        <v>0</v>
      </c>
      <c r="R78" s="36" t="str">
        <f t="array" ref="R78">IFERROR(INDEX($B$2:$G$418,SMALL(IF($G$2:$G$418=$R$6,ROW($G$2:$G$418)),ROW(71:71))-1,1),"-")</f>
        <v>-</v>
      </c>
      <c r="S78" s="36" t="str">
        <f t="array" ref="S78">IFERROR(INDEX($D$2:$G$418,SMALL(IF($G$2:$G$418=$R$6,ROW($G$2:$G$418)),ROW(71:71))-1,2),"-")</f>
        <v>-</v>
      </c>
      <c r="T78" s="66" t="str">
        <f t="array" ref="T78">IFERROR(INDEX($D$2:$G$418,SMALL(IF($G$2:$G$418=$R$6,ROW($G$2:$G$418)),ROW(71:71))-1,3),"-")</f>
        <v>-</v>
      </c>
    </row>
    <row r="79" spans="2:20" ht="30" x14ac:dyDescent="0.25">
      <c r="B79" s="35" t="s">
        <v>25</v>
      </c>
      <c r="C79" s="91" t="s">
        <v>225</v>
      </c>
      <c r="D79" s="92" t="s">
        <v>226</v>
      </c>
      <c r="E79" s="61">
        <f ca="1">SUMIF('Process information'!$I$41:$I$759,Summary!D79,'Process information'!$J$41:$J$735)</f>
        <v>0</v>
      </c>
      <c r="F79" s="51">
        <f>SUMIF('Process information'!$I$41:$I$735,Summary!D79,'Process information'!$K$41:$K$735)</f>
        <v>0</v>
      </c>
      <c r="G79" s="98" t="str">
        <f t="shared" si="3"/>
        <v>-</v>
      </c>
      <c r="I79" s="78" t="str">
        <f t="array" ref="I79">IFERROR(INDEX($D$2:$G$418,SMALL(IF($G$2:$G$418=$I$3,ROW($G$2:$G$418)),ROW(72:72))-1,1),"-")</f>
        <v>-</v>
      </c>
      <c r="J79" s="71" t="str">
        <f t="array" ref="J79">IFERROR(INDEX($D$2:$G$418,SMALL(IF($G$2:$G$418=$I$3,ROW($G$2:$G$418)),ROW(72:72))-1,2),"-")</f>
        <v>-</v>
      </c>
      <c r="K79" s="76" t="str">
        <f t="array" ref="K79">IFERROR(INDEX($D$2:$G$418,SMALL(IF($G$2:$G$418=$I$3,ROW($G$2:$G$418)),ROW(72:72))-1,3),"-")</f>
        <v>-</v>
      </c>
      <c r="M79" s="78" t="str">
        <f t="array" ref="M79">IF(ISNA(INDEX($R$8:$R$174,MATCH(0,COUNTIF($M$7:M78,$R$8:$R$174),0))),"-",INDEX($R$8:$R$174,MATCH(0,COUNTIF($M$7:M78,$R$8:$R$174),0)))</f>
        <v>-</v>
      </c>
      <c r="N79" s="80">
        <f t="shared" si="4"/>
        <v>0</v>
      </c>
      <c r="O79" s="81">
        <f t="shared" si="5"/>
        <v>0</v>
      </c>
      <c r="R79" s="36" t="str">
        <f t="array" ref="R79">IFERROR(INDEX($B$2:$G$418,SMALL(IF($G$2:$G$418=$R$6,ROW($G$2:$G$418)),ROW(72:72))-1,1),"-")</f>
        <v>-</v>
      </c>
      <c r="S79" s="36" t="str">
        <f t="array" ref="S79">IFERROR(INDEX($D$2:$G$418,SMALL(IF($G$2:$G$418=$R$6,ROW($G$2:$G$418)),ROW(72:72))-1,2),"-")</f>
        <v>-</v>
      </c>
      <c r="T79" s="66" t="str">
        <f t="array" ref="T79">IFERROR(INDEX($D$2:$G$418,SMALL(IF($G$2:$G$418=$R$6,ROW($G$2:$G$418)),ROW(72:72))-1,3),"-")</f>
        <v>-</v>
      </c>
    </row>
    <row r="80" spans="2:20" x14ac:dyDescent="0.25">
      <c r="B80" s="35" t="s">
        <v>24</v>
      </c>
      <c r="C80" s="91" t="s">
        <v>227</v>
      </c>
      <c r="D80" s="92" t="s">
        <v>228</v>
      </c>
      <c r="E80" s="61">
        <f ca="1">SUMIF('Process information'!$I$41:$I$759,Summary!D80,'Process information'!$J$41:$J$735)</f>
        <v>0</v>
      </c>
      <c r="F80" s="51">
        <f>SUMIF('Process information'!$I$41:$I$735,Summary!D80,'Process information'!$K$41:$K$735)</f>
        <v>0</v>
      </c>
      <c r="G80" s="98" t="str">
        <f t="shared" si="3"/>
        <v>-</v>
      </c>
      <c r="I80" s="78" t="str">
        <f t="array" ref="I80">IFERROR(INDEX($D$2:$G$418,SMALL(IF($G$2:$G$418=$I$3,ROW($G$2:$G$418)),ROW(73:73))-1,1),"-")</f>
        <v>-</v>
      </c>
      <c r="J80" s="71" t="str">
        <f t="array" ref="J80">IFERROR(INDEX($D$2:$G$418,SMALL(IF($G$2:$G$418=$I$3,ROW($G$2:$G$418)),ROW(73:73))-1,2),"-")</f>
        <v>-</v>
      </c>
      <c r="K80" s="76" t="str">
        <f t="array" ref="K80">IFERROR(INDEX($D$2:$G$418,SMALL(IF($G$2:$G$418=$I$3,ROW($G$2:$G$418)),ROW(73:73))-1,3),"-")</f>
        <v>-</v>
      </c>
      <c r="M80" s="78" t="str">
        <f t="array" ref="M80">IF(ISNA(INDEX($R$8:$R$174,MATCH(0,COUNTIF($M$7:M79,$R$8:$R$174),0))),"-",INDEX($R$8:$R$174,MATCH(0,COUNTIF($M$7:M79,$R$8:$R$174),0)))</f>
        <v>-</v>
      </c>
      <c r="N80" s="80">
        <f t="shared" si="4"/>
        <v>0</v>
      </c>
      <c r="O80" s="81">
        <f t="shared" si="5"/>
        <v>0</v>
      </c>
      <c r="R80" s="36" t="str">
        <f t="array" ref="R80">IFERROR(INDEX($B$2:$G$418,SMALL(IF($G$2:$G$418=$R$6,ROW($G$2:$G$418)),ROW(73:73))-1,1),"-")</f>
        <v>-</v>
      </c>
      <c r="S80" s="36" t="str">
        <f t="array" ref="S80">IFERROR(INDEX($D$2:$G$418,SMALL(IF($G$2:$G$418=$R$6,ROW($G$2:$G$418)),ROW(73:73))-1,2),"-")</f>
        <v>-</v>
      </c>
      <c r="T80" s="66" t="str">
        <f t="array" ref="T80">IFERROR(INDEX($D$2:$G$418,SMALL(IF($G$2:$G$418=$R$6,ROW($G$2:$G$418)),ROW(73:73))-1,3),"-")</f>
        <v>-</v>
      </c>
    </row>
    <row r="81" spans="2:20" ht="30" x14ac:dyDescent="0.25">
      <c r="B81" s="35" t="s">
        <v>23</v>
      </c>
      <c r="C81" s="91" t="s">
        <v>229</v>
      </c>
      <c r="D81" s="92" t="s">
        <v>230</v>
      </c>
      <c r="E81" s="61">
        <f ca="1">SUMIF('Process information'!$I$41:$I$759,Summary!D81,'Process information'!$J$41:$J$735)</f>
        <v>0</v>
      </c>
      <c r="F81" s="51">
        <f>SUMIF('Process information'!$I$41:$I$735,Summary!D81,'Process information'!$K$41:$K$735)</f>
        <v>0</v>
      </c>
      <c r="G81" s="98" t="str">
        <f t="shared" si="3"/>
        <v>-</v>
      </c>
      <c r="I81" s="78" t="str">
        <f t="array" ref="I81">IFERROR(INDEX($D$2:$G$418,SMALL(IF($G$2:$G$418=$I$3,ROW($G$2:$G$418)),ROW(74:74))-1,1),"-")</f>
        <v>-</v>
      </c>
      <c r="J81" s="71" t="str">
        <f t="array" ref="J81">IFERROR(INDEX($D$2:$G$418,SMALL(IF($G$2:$G$418=$I$3,ROW($G$2:$G$418)),ROW(74:74))-1,2),"-")</f>
        <v>-</v>
      </c>
      <c r="K81" s="76" t="str">
        <f t="array" ref="K81">IFERROR(INDEX($D$2:$G$418,SMALL(IF($G$2:$G$418=$I$3,ROW($G$2:$G$418)),ROW(74:74))-1,3),"-")</f>
        <v>-</v>
      </c>
      <c r="M81" s="78" t="str">
        <f t="array" ref="M81">IF(ISNA(INDEX($R$8:$R$174,MATCH(0,COUNTIF($M$7:M80,$R$8:$R$174),0))),"-",INDEX($R$8:$R$174,MATCH(0,COUNTIF($M$7:M80,$R$8:$R$174),0)))</f>
        <v>-</v>
      </c>
      <c r="N81" s="80">
        <f t="shared" si="4"/>
        <v>0</v>
      </c>
      <c r="O81" s="81">
        <f t="shared" si="5"/>
        <v>0</v>
      </c>
      <c r="R81" s="36" t="str">
        <f t="array" ref="R81">IFERROR(INDEX($B$2:$G$418,SMALL(IF($G$2:$G$418=$R$6,ROW($G$2:$G$418)),ROW(74:74))-1,1),"-")</f>
        <v>-</v>
      </c>
      <c r="S81" s="36" t="str">
        <f t="array" ref="S81">IFERROR(INDEX($D$2:$G$418,SMALL(IF($G$2:$G$418=$R$6,ROW($G$2:$G$418)),ROW(74:74))-1,2),"-")</f>
        <v>-</v>
      </c>
      <c r="T81" s="66" t="str">
        <f t="array" ref="T81">IFERROR(INDEX($D$2:$G$418,SMALL(IF($G$2:$G$418=$R$6,ROW($G$2:$G$418)),ROW(74:74))-1,3),"-")</f>
        <v>-</v>
      </c>
    </row>
    <row r="82" spans="2:20" ht="30" x14ac:dyDescent="0.25">
      <c r="B82" s="35" t="s">
        <v>23</v>
      </c>
      <c r="C82" s="91" t="s">
        <v>231</v>
      </c>
      <c r="D82" s="92" t="s">
        <v>232</v>
      </c>
      <c r="E82" s="61">
        <f ca="1">SUMIF('Process information'!$I$41:$I$759,Summary!D82,'Process information'!$J$41:$J$735)</f>
        <v>0</v>
      </c>
      <c r="F82" s="51">
        <f>SUMIF('Process information'!$I$41:$I$735,Summary!D82,'Process information'!$K$41:$K$735)</f>
        <v>0</v>
      </c>
      <c r="G82" s="98" t="str">
        <f t="shared" si="3"/>
        <v>-</v>
      </c>
      <c r="I82" s="78" t="str">
        <f t="array" ref="I82">IFERROR(INDEX($D$2:$G$418,SMALL(IF($G$2:$G$418=$I$3,ROW($G$2:$G$418)),ROW(75:75))-1,1),"-")</f>
        <v>-</v>
      </c>
      <c r="J82" s="71" t="str">
        <f t="array" ref="J82">IFERROR(INDEX($D$2:$G$418,SMALL(IF($G$2:$G$418=$I$3,ROW($G$2:$G$418)),ROW(75:75))-1,2),"-")</f>
        <v>-</v>
      </c>
      <c r="K82" s="76" t="str">
        <f t="array" ref="K82">IFERROR(INDEX($D$2:$G$418,SMALL(IF($G$2:$G$418=$I$3,ROW($G$2:$G$418)),ROW(75:75))-1,3),"-")</f>
        <v>-</v>
      </c>
      <c r="M82" s="78" t="str">
        <f t="array" ref="M82">IF(ISNA(INDEX($R$8:$R$174,MATCH(0,COUNTIF($M$7:M81,$R$8:$R$174),0))),"-",INDEX($R$8:$R$174,MATCH(0,COUNTIF($M$7:M81,$R$8:$R$174),0)))</f>
        <v>-</v>
      </c>
      <c r="N82" s="80">
        <f t="shared" si="4"/>
        <v>0</v>
      </c>
      <c r="O82" s="81">
        <f t="shared" si="5"/>
        <v>0</v>
      </c>
      <c r="R82" s="36" t="str">
        <f t="array" ref="R82">IFERROR(INDEX($B$2:$G$418,SMALL(IF($G$2:$G$418=$R$6,ROW($G$2:$G$418)),ROW(75:75))-1,1),"-")</f>
        <v>-</v>
      </c>
      <c r="S82" s="36" t="str">
        <f t="array" ref="S82">IFERROR(INDEX($D$2:$G$418,SMALL(IF($G$2:$G$418=$R$6,ROW($G$2:$G$418)),ROW(75:75))-1,2),"-")</f>
        <v>-</v>
      </c>
      <c r="T82" s="66" t="str">
        <f t="array" ref="T82">IFERROR(INDEX($D$2:$G$418,SMALL(IF($G$2:$G$418=$R$6,ROW($G$2:$G$418)),ROW(75:75))-1,3),"-")</f>
        <v>-</v>
      </c>
    </row>
    <row r="83" spans="2:20" ht="30" x14ac:dyDescent="0.25">
      <c r="B83" s="35" t="s">
        <v>25</v>
      </c>
      <c r="C83" s="91" t="s">
        <v>233</v>
      </c>
      <c r="D83" s="92" t="s">
        <v>234</v>
      </c>
      <c r="E83" s="61">
        <f ca="1">SUMIF('Process information'!$I$41:$I$759,Summary!D83,'Process information'!$J$41:$J$735)</f>
        <v>0</v>
      </c>
      <c r="F83" s="51">
        <f>SUMIF('Process information'!$I$41:$I$735,Summary!D83,'Process information'!$K$41:$K$735)</f>
        <v>0</v>
      </c>
      <c r="G83" s="98" t="str">
        <f t="shared" si="3"/>
        <v>-</v>
      </c>
      <c r="I83" s="78" t="str">
        <f t="array" ref="I83">IFERROR(INDEX($D$2:$G$418,SMALL(IF($G$2:$G$418=$I$3,ROW($G$2:$G$418)),ROW(76:76))-1,1),"-")</f>
        <v>-</v>
      </c>
      <c r="J83" s="71" t="str">
        <f t="array" ref="J83">IFERROR(INDEX($D$2:$G$418,SMALL(IF($G$2:$G$418=$I$3,ROW($G$2:$G$418)),ROW(76:76))-1,2),"-")</f>
        <v>-</v>
      </c>
      <c r="K83" s="76" t="str">
        <f t="array" ref="K83">IFERROR(INDEX($D$2:$G$418,SMALL(IF($G$2:$G$418=$I$3,ROW($G$2:$G$418)),ROW(76:76))-1,3),"-")</f>
        <v>-</v>
      </c>
      <c r="M83" s="78" t="str">
        <f t="array" ref="M83">IF(ISNA(INDEX($R$8:$R$174,MATCH(0,COUNTIF($M$7:M82,$R$8:$R$174),0))),"-",INDEX($R$8:$R$174,MATCH(0,COUNTIF($M$7:M82,$R$8:$R$174),0)))</f>
        <v>-</v>
      </c>
      <c r="N83" s="80">
        <f t="shared" si="4"/>
        <v>0</v>
      </c>
      <c r="O83" s="81">
        <f t="shared" si="5"/>
        <v>0</v>
      </c>
      <c r="R83" s="36" t="str">
        <f t="array" ref="R83">IFERROR(INDEX($B$2:$G$418,SMALL(IF($G$2:$G$418=$R$6,ROW($G$2:$G$418)),ROW(76:76))-1,1),"-")</f>
        <v>-</v>
      </c>
      <c r="S83" s="36" t="str">
        <f t="array" ref="S83">IFERROR(INDEX($D$2:$G$418,SMALL(IF($G$2:$G$418=$R$6,ROW($G$2:$G$418)),ROW(76:76))-1,2),"-")</f>
        <v>-</v>
      </c>
      <c r="T83" s="66" t="str">
        <f t="array" ref="T83">IFERROR(INDEX($D$2:$G$418,SMALL(IF($G$2:$G$418=$R$6,ROW($G$2:$G$418)),ROW(76:76))-1,3),"-")</f>
        <v>-</v>
      </c>
    </row>
    <row r="84" spans="2:20" ht="30" x14ac:dyDescent="0.25">
      <c r="B84" s="35" t="s">
        <v>25</v>
      </c>
      <c r="C84" s="91" t="s">
        <v>235</v>
      </c>
      <c r="D84" s="92" t="s">
        <v>236</v>
      </c>
      <c r="E84" s="61">
        <f ca="1">SUMIF('Process information'!$I$41:$I$759,Summary!D84,'Process information'!$J$41:$J$735)</f>
        <v>0</v>
      </c>
      <c r="F84" s="51">
        <f>SUMIF('Process information'!$I$41:$I$735,Summary!D84,'Process information'!$K$41:$K$735)</f>
        <v>0</v>
      </c>
      <c r="G84" s="98" t="str">
        <f t="shared" si="3"/>
        <v>-</v>
      </c>
      <c r="I84" s="78" t="str">
        <f t="array" ref="I84">IFERROR(INDEX($D$2:$G$418,SMALL(IF($G$2:$G$418=$I$3,ROW($G$2:$G$418)),ROW(77:77))-1,1),"-")</f>
        <v>-</v>
      </c>
      <c r="J84" s="71" t="str">
        <f t="array" ref="J84">IFERROR(INDEX($D$2:$G$418,SMALL(IF($G$2:$G$418=$I$3,ROW($G$2:$G$418)),ROW(77:77))-1,2),"-")</f>
        <v>-</v>
      </c>
      <c r="K84" s="76" t="str">
        <f t="array" ref="K84">IFERROR(INDEX($D$2:$G$418,SMALL(IF($G$2:$G$418=$I$3,ROW($G$2:$G$418)),ROW(77:77))-1,3),"-")</f>
        <v>-</v>
      </c>
      <c r="M84" s="78" t="str">
        <f t="array" ref="M84">IF(ISNA(INDEX($R$8:$R$174,MATCH(0,COUNTIF($M$7:M83,$R$8:$R$174),0))),"-",INDEX($R$8:$R$174,MATCH(0,COUNTIF($M$7:M83,$R$8:$R$174),0)))</f>
        <v>-</v>
      </c>
      <c r="N84" s="80">
        <f t="shared" si="4"/>
        <v>0</v>
      </c>
      <c r="O84" s="81">
        <f t="shared" si="5"/>
        <v>0</v>
      </c>
      <c r="R84" s="36" t="str">
        <f t="array" ref="R84">IFERROR(INDEX($B$2:$G$418,SMALL(IF($G$2:$G$418=$R$6,ROW($G$2:$G$418)),ROW(77:77))-1,1),"-")</f>
        <v>-</v>
      </c>
      <c r="S84" s="36" t="str">
        <f t="array" ref="S84">IFERROR(INDEX($D$2:$G$418,SMALL(IF($G$2:$G$418=$R$6,ROW($G$2:$G$418)),ROW(77:77))-1,2),"-")</f>
        <v>-</v>
      </c>
      <c r="T84" s="66" t="str">
        <f t="array" ref="T84">IFERROR(INDEX($D$2:$G$418,SMALL(IF($G$2:$G$418=$R$6,ROW($G$2:$G$418)),ROW(77:77))-1,3),"-")</f>
        <v>-</v>
      </c>
    </row>
    <row r="85" spans="2:20" x14ac:dyDescent="0.25">
      <c r="B85" s="35" t="s">
        <v>24</v>
      </c>
      <c r="C85" s="91" t="s">
        <v>237</v>
      </c>
      <c r="D85" s="92" t="s">
        <v>238</v>
      </c>
      <c r="E85" s="61">
        <f ca="1">SUMIF('Process information'!$I$41:$I$759,Summary!D85,'Process information'!$J$41:$J$735)</f>
        <v>0</v>
      </c>
      <c r="F85" s="51">
        <f>SUMIF('Process information'!$I$41:$I$735,Summary!D85,'Process information'!$K$41:$K$735)</f>
        <v>0</v>
      </c>
      <c r="G85" s="98" t="str">
        <f t="shared" si="3"/>
        <v>-</v>
      </c>
      <c r="I85" s="78" t="str">
        <f t="array" ref="I85">IFERROR(INDEX($D$2:$G$418,SMALL(IF($G$2:$G$418=$I$3,ROW($G$2:$G$418)),ROW(78:78))-1,1),"-")</f>
        <v>-</v>
      </c>
      <c r="J85" s="71" t="str">
        <f t="array" ref="J85">IFERROR(INDEX($D$2:$G$418,SMALL(IF($G$2:$G$418=$I$3,ROW($G$2:$G$418)),ROW(78:78))-1,2),"-")</f>
        <v>-</v>
      </c>
      <c r="K85" s="76" t="str">
        <f t="array" ref="K85">IFERROR(INDEX($D$2:$G$418,SMALL(IF($G$2:$G$418=$I$3,ROW($G$2:$G$418)),ROW(78:78))-1,3),"-")</f>
        <v>-</v>
      </c>
      <c r="M85" s="78" t="str">
        <f t="array" ref="M85">IF(ISNA(INDEX($R$8:$R$174,MATCH(0,COUNTIF($M$7:M84,$R$8:$R$174),0))),"-",INDEX($R$8:$R$174,MATCH(0,COUNTIF($M$7:M84,$R$8:$R$174),0)))</f>
        <v>-</v>
      </c>
      <c r="N85" s="80">
        <f t="shared" si="4"/>
        <v>0</v>
      </c>
      <c r="O85" s="81">
        <f t="shared" si="5"/>
        <v>0</v>
      </c>
      <c r="R85" s="36" t="str">
        <f t="array" ref="R85">IFERROR(INDEX($B$2:$G$418,SMALL(IF($G$2:$G$418=$R$6,ROW($G$2:$G$418)),ROW(78:78))-1,1),"-")</f>
        <v>-</v>
      </c>
      <c r="S85" s="36" t="str">
        <f t="array" ref="S85">IFERROR(INDEX($D$2:$G$418,SMALL(IF($G$2:$G$418=$R$6,ROW($G$2:$G$418)),ROW(78:78))-1,2),"-")</f>
        <v>-</v>
      </c>
      <c r="T85" s="66" t="str">
        <f t="array" ref="T85">IFERROR(INDEX($D$2:$G$418,SMALL(IF($G$2:$G$418=$R$6,ROW($G$2:$G$418)),ROW(78:78))-1,3),"-")</f>
        <v>-</v>
      </c>
    </row>
    <row r="86" spans="2:20" ht="30" x14ac:dyDescent="0.25">
      <c r="B86" s="35" t="s">
        <v>25</v>
      </c>
      <c r="C86" s="91" t="s">
        <v>239</v>
      </c>
      <c r="D86" s="92" t="s">
        <v>240</v>
      </c>
      <c r="E86" s="61">
        <f ca="1">SUMIF('Process information'!$I$41:$I$759,Summary!D86,'Process information'!$J$41:$J$735)</f>
        <v>0</v>
      </c>
      <c r="F86" s="51">
        <f>SUMIF('Process information'!$I$41:$I$735,Summary!D86,'Process information'!$K$41:$K$735)</f>
        <v>0</v>
      </c>
      <c r="G86" s="98" t="str">
        <f t="shared" si="3"/>
        <v>-</v>
      </c>
      <c r="I86" s="78" t="str">
        <f t="array" ref="I86">IFERROR(INDEX($D$2:$G$418,SMALL(IF($G$2:$G$418=$I$3,ROW($G$2:$G$418)),ROW(79:79))-1,1),"-")</f>
        <v>-</v>
      </c>
      <c r="J86" s="71" t="str">
        <f t="array" ref="J86">IFERROR(INDEX($D$2:$G$418,SMALL(IF($G$2:$G$418=$I$3,ROW($G$2:$G$418)),ROW(79:79))-1,2),"-")</f>
        <v>-</v>
      </c>
      <c r="K86" s="76" t="str">
        <f t="array" ref="K86">IFERROR(INDEX($D$2:$G$418,SMALL(IF($G$2:$G$418=$I$3,ROW($G$2:$G$418)),ROW(79:79))-1,3),"-")</f>
        <v>-</v>
      </c>
      <c r="M86" s="78" t="str">
        <f t="array" ref="M86">IF(ISNA(INDEX($R$8:$R$174,MATCH(0,COUNTIF($M$7:M85,$R$8:$R$174),0))),"-",INDEX($R$8:$R$174,MATCH(0,COUNTIF($M$7:M85,$R$8:$R$174),0)))</f>
        <v>-</v>
      </c>
      <c r="N86" s="80">
        <f t="shared" si="4"/>
        <v>0</v>
      </c>
      <c r="O86" s="81">
        <f t="shared" si="5"/>
        <v>0</v>
      </c>
      <c r="R86" s="36" t="str">
        <f t="array" ref="R86">IFERROR(INDEX($B$2:$G$418,SMALL(IF($G$2:$G$418=$R$6,ROW($G$2:$G$418)),ROW(79:79))-1,1),"-")</f>
        <v>-</v>
      </c>
      <c r="S86" s="36" t="str">
        <f t="array" ref="S86">IFERROR(INDEX($D$2:$G$418,SMALL(IF($G$2:$G$418=$R$6,ROW($G$2:$G$418)),ROW(79:79))-1,2),"-")</f>
        <v>-</v>
      </c>
      <c r="T86" s="66" t="str">
        <f t="array" ref="T86">IFERROR(INDEX($D$2:$G$418,SMALL(IF($G$2:$G$418=$R$6,ROW($G$2:$G$418)),ROW(79:79))-1,3),"-")</f>
        <v>-</v>
      </c>
    </row>
    <row r="87" spans="2:20" ht="30" x14ac:dyDescent="0.25">
      <c r="B87" s="35" t="s">
        <v>25</v>
      </c>
      <c r="C87" s="91" t="s">
        <v>241</v>
      </c>
      <c r="D87" s="92" t="s">
        <v>242</v>
      </c>
      <c r="E87" s="61">
        <f ca="1">SUMIF('Process information'!$I$41:$I$759,Summary!D87,'Process information'!$J$41:$J$735)</f>
        <v>0</v>
      </c>
      <c r="F87" s="51">
        <f>SUMIF('Process information'!$I$41:$I$735,Summary!D87,'Process information'!$K$41:$K$735)</f>
        <v>0</v>
      </c>
      <c r="G87" s="98" t="str">
        <f t="shared" si="3"/>
        <v>-</v>
      </c>
      <c r="I87" s="78" t="str">
        <f t="array" ref="I87">IFERROR(INDEX($D$2:$G$418,SMALL(IF($G$2:$G$418=$I$3,ROW($G$2:$G$418)),ROW(80:80))-1,1),"-")</f>
        <v>-</v>
      </c>
      <c r="J87" s="71" t="str">
        <f t="array" ref="J87">IFERROR(INDEX($D$2:$G$418,SMALL(IF($G$2:$G$418=$I$3,ROW($G$2:$G$418)),ROW(80:80))-1,2),"-")</f>
        <v>-</v>
      </c>
      <c r="K87" s="76" t="str">
        <f t="array" ref="K87">IFERROR(INDEX($D$2:$G$418,SMALL(IF($G$2:$G$418=$I$3,ROW($G$2:$G$418)),ROW(80:80))-1,3),"-")</f>
        <v>-</v>
      </c>
      <c r="M87" s="78" t="str">
        <f t="array" ref="M87">IF(ISNA(INDEX($R$8:$R$174,MATCH(0,COUNTIF($M$7:M86,$R$8:$R$174),0))),"-",INDEX($R$8:$R$174,MATCH(0,COUNTIF($M$7:M86,$R$8:$R$174),0)))</f>
        <v>-</v>
      </c>
      <c r="N87" s="80">
        <f t="shared" si="4"/>
        <v>0</v>
      </c>
      <c r="O87" s="81">
        <f t="shared" si="5"/>
        <v>0</v>
      </c>
      <c r="R87" s="36" t="str">
        <f t="array" ref="R87">IFERROR(INDEX($B$2:$G$418,SMALL(IF($G$2:$G$418=$R$6,ROW($G$2:$G$418)),ROW(80:80))-1,1),"-")</f>
        <v>-</v>
      </c>
      <c r="S87" s="36" t="str">
        <f t="array" ref="S87">IFERROR(INDEX($D$2:$G$418,SMALL(IF($G$2:$G$418=$R$6,ROW($G$2:$G$418)),ROW(80:80))-1,2),"-")</f>
        <v>-</v>
      </c>
      <c r="T87" s="66" t="str">
        <f t="array" ref="T87">IFERROR(INDEX($D$2:$G$418,SMALL(IF($G$2:$G$418=$R$6,ROW($G$2:$G$418)),ROW(80:80))-1,3),"-")</f>
        <v>-</v>
      </c>
    </row>
    <row r="88" spans="2:20" ht="30" x14ac:dyDescent="0.25">
      <c r="B88" s="35" t="s">
        <v>25</v>
      </c>
      <c r="C88" s="91" t="s">
        <v>243</v>
      </c>
      <c r="D88" s="92" t="s">
        <v>244</v>
      </c>
      <c r="E88" s="61">
        <f ca="1">SUMIF('Process information'!$I$41:$I$759,Summary!D88,'Process information'!$J$41:$J$735)</f>
        <v>0</v>
      </c>
      <c r="F88" s="51">
        <f>SUMIF('Process information'!$I$41:$I$735,Summary!D88,'Process information'!$K$41:$K$735)</f>
        <v>0</v>
      </c>
      <c r="G88" s="98" t="str">
        <f t="shared" si="3"/>
        <v>-</v>
      </c>
      <c r="I88" s="78" t="str">
        <f t="array" ref="I88">IFERROR(INDEX($D$2:$G$418,SMALL(IF($G$2:$G$418=$I$3,ROW($G$2:$G$418)),ROW(81:81))-1,1),"-")</f>
        <v>-</v>
      </c>
      <c r="J88" s="71" t="str">
        <f t="array" ref="J88">IFERROR(INDEX($D$2:$G$418,SMALL(IF($G$2:$G$418=$I$3,ROW($G$2:$G$418)),ROW(81:81))-1,2),"-")</f>
        <v>-</v>
      </c>
      <c r="K88" s="76" t="str">
        <f t="array" ref="K88">IFERROR(INDEX($D$2:$G$418,SMALL(IF($G$2:$G$418=$I$3,ROW($G$2:$G$418)),ROW(81:81))-1,3),"-")</f>
        <v>-</v>
      </c>
      <c r="M88" s="78" t="str">
        <f t="array" ref="M88">IF(ISNA(INDEX($R$8:$R$174,MATCH(0,COUNTIF($M$7:M87,$R$8:$R$174),0))),"-",INDEX($R$8:$R$174,MATCH(0,COUNTIF($M$7:M87,$R$8:$R$174),0)))</f>
        <v>-</v>
      </c>
      <c r="N88" s="80">
        <f t="shared" si="4"/>
        <v>0</v>
      </c>
      <c r="O88" s="81">
        <f t="shared" si="5"/>
        <v>0</v>
      </c>
      <c r="R88" s="36" t="str">
        <f t="array" ref="R88">IFERROR(INDEX($B$2:$G$418,SMALL(IF($G$2:$G$418=$R$6,ROW($G$2:$G$418)),ROW(81:81))-1,1),"-")</f>
        <v>-</v>
      </c>
      <c r="S88" s="36" t="str">
        <f t="array" ref="S88">IFERROR(INDEX($D$2:$G$418,SMALL(IF($G$2:$G$418=$R$6,ROW($G$2:$G$418)),ROW(81:81))-1,2),"-")</f>
        <v>-</v>
      </c>
      <c r="T88" s="66" t="str">
        <f t="array" ref="T88">IFERROR(INDEX($D$2:$G$418,SMALL(IF($G$2:$G$418=$R$6,ROW($G$2:$G$418)),ROW(81:81))-1,3),"-")</f>
        <v>-</v>
      </c>
    </row>
    <row r="89" spans="2:20" ht="30" x14ac:dyDescent="0.25">
      <c r="B89" s="35" t="s">
        <v>25</v>
      </c>
      <c r="C89" s="91" t="s">
        <v>245</v>
      </c>
      <c r="D89" s="92" t="s">
        <v>246</v>
      </c>
      <c r="E89" s="61">
        <f ca="1">SUMIF('Process information'!$I$41:$I$759,Summary!D89,'Process information'!$J$41:$J$735)</f>
        <v>0</v>
      </c>
      <c r="F89" s="51">
        <f>SUMIF('Process information'!$I$41:$I$735,Summary!D89,'Process information'!$K$41:$K$735)</f>
        <v>0</v>
      </c>
      <c r="G89" s="98" t="str">
        <f t="shared" si="3"/>
        <v>-</v>
      </c>
      <c r="I89" s="78" t="str">
        <f t="array" ref="I89">IFERROR(INDEX($D$2:$G$418,SMALL(IF($G$2:$G$418=$I$3,ROW($G$2:$G$418)),ROW(82:82))-1,1),"-")</f>
        <v>-</v>
      </c>
      <c r="J89" s="71" t="str">
        <f t="array" ref="J89">IFERROR(INDEX($D$2:$G$418,SMALL(IF($G$2:$G$418=$I$3,ROW($G$2:$G$418)),ROW(82:82))-1,2),"-")</f>
        <v>-</v>
      </c>
      <c r="K89" s="76" t="str">
        <f t="array" ref="K89">IFERROR(INDEX($D$2:$G$418,SMALL(IF($G$2:$G$418=$I$3,ROW($G$2:$G$418)),ROW(82:82))-1,3),"-")</f>
        <v>-</v>
      </c>
      <c r="M89" s="78" t="str">
        <f t="array" ref="M89">IF(ISNA(INDEX($R$8:$R$174,MATCH(0,COUNTIF($M$7:M88,$R$8:$R$174),0))),"-",INDEX($R$8:$R$174,MATCH(0,COUNTIF($M$7:M88,$R$8:$R$174),0)))</f>
        <v>-</v>
      </c>
      <c r="N89" s="80">
        <f t="shared" si="4"/>
        <v>0</v>
      </c>
      <c r="O89" s="81">
        <f t="shared" si="5"/>
        <v>0</v>
      </c>
      <c r="R89" s="36" t="str">
        <f t="array" ref="R89">IFERROR(INDEX($B$2:$G$418,SMALL(IF($G$2:$G$418=$R$6,ROW($G$2:$G$418)),ROW(82:82))-1,1),"-")</f>
        <v>-</v>
      </c>
      <c r="S89" s="36" t="str">
        <f t="array" ref="S89">IFERROR(INDEX($D$2:$G$418,SMALL(IF($G$2:$G$418=$R$6,ROW($G$2:$G$418)),ROW(82:82))-1,2),"-")</f>
        <v>-</v>
      </c>
      <c r="T89" s="66" t="str">
        <f t="array" ref="T89">IFERROR(INDEX($D$2:$G$418,SMALL(IF($G$2:$G$418=$R$6,ROW($G$2:$G$418)),ROW(82:82))-1,3),"-")</f>
        <v>-</v>
      </c>
    </row>
    <row r="90" spans="2:20" x14ac:dyDescent="0.25">
      <c r="B90" s="35" t="s">
        <v>30</v>
      </c>
      <c r="C90" s="91" t="s">
        <v>247</v>
      </c>
      <c r="D90" s="92" t="s">
        <v>248</v>
      </c>
      <c r="E90" s="61">
        <f ca="1">SUMIF('Process information'!$I$41:$I$759,Summary!D90,'Process information'!$J$41:$J$735)</f>
        <v>0</v>
      </c>
      <c r="F90" s="51">
        <f>SUMIF('Process information'!$I$41:$I$735,Summary!D90,'Process information'!$K$41:$K$735)</f>
        <v>0</v>
      </c>
      <c r="G90" s="98" t="str">
        <f t="shared" si="3"/>
        <v>-</v>
      </c>
      <c r="I90" s="78" t="str">
        <f t="array" ref="I90">IFERROR(INDEX($D$2:$G$418,SMALL(IF($G$2:$G$418=$I$3,ROW($G$2:$G$418)),ROW(83:83))-1,1),"-")</f>
        <v>-</v>
      </c>
      <c r="J90" s="71" t="str">
        <f t="array" ref="J90">IFERROR(INDEX($D$2:$G$418,SMALL(IF($G$2:$G$418=$I$3,ROW($G$2:$G$418)),ROW(83:83))-1,2),"-")</f>
        <v>-</v>
      </c>
      <c r="K90" s="76" t="str">
        <f t="array" ref="K90">IFERROR(INDEX($D$2:$G$418,SMALL(IF($G$2:$G$418=$I$3,ROW($G$2:$G$418)),ROW(83:83))-1,3),"-")</f>
        <v>-</v>
      </c>
      <c r="M90" s="78" t="str">
        <f t="array" ref="M90">IF(ISNA(INDEX($R$8:$R$174,MATCH(0,COUNTIF($M$7:M89,$R$8:$R$174),0))),"-",INDEX($R$8:$R$174,MATCH(0,COUNTIF($M$7:M89,$R$8:$R$174),0)))</f>
        <v>-</v>
      </c>
      <c r="N90" s="80">
        <f t="shared" si="4"/>
        <v>0</v>
      </c>
      <c r="O90" s="81">
        <f t="shared" si="5"/>
        <v>0</v>
      </c>
      <c r="R90" s="36" t="str">
        <f t="array" ref="R90">IFERROR(INDEX($B$2:$G$418,SMALL(IF($G$2:$G$418=$R$6,ROW($G$2:$G$418)),ROW(83:83))-1,1),"-")</f>
        <v>-</v>
      </c>
      <c r="S90" s="36" t="str">
        <f t="array" ref="S90">IFERROR(INDEX($D$2:$G$418,SMALL(IF($G$2:$G$418=$R$6,ROW($G$2:$G$418)),ROW(83:83))-1,2),"-")</f>
        <v>-</v>
      </c>
      <c r="T90" s="66" t="str">
        <f t="array" ref="T90">IFERROR(INDEX($D$2:$G$418,SMALL(IF($G$2:$G$418=$R$6,ROW($G$2:$G$418)),ROW(83:83))-1,3),"-")</f>
        <v>-</v>
      </c>
    </row>
    <row r="91" spans="2:20" ht="30" x14ac:dyDescent="0.25">
      <c r="B91" s="35" t="s">
        <v>23</v>
      </c>
      <c r="C91" s="91" t="s">
        <v>249</v>
      </c>
      <c r="D91" s="92" t="s">
        <v>250</v>
      </c>
      <c r="E91" s="61">
        <f ca="1">SUMIF('Process information'!$I$41:$I$759,Summary!D91,'Process information'!$J$41:$J$735)</f>
        <v>0</v>
      </c>
      <c r="F91" s="51">
        <f>SUMIF('Process information'!$I$41:$I$735,Summary!D91,'Process information'!$K$41:$K$735)</f>
        <v>0</v>
      </c>
      <c r="G91" s="98" t="str">
        <f t="shared" si="3"/>
        <v>-</v>
      </c>
      <c r="I91" s="78" t="str">
        <f t="array" ref="I91">IFERROR(INDEX($D$2:$G$418,SMALL(IF($G$2:$G$418=$I$3,ROW($G$2:$G$418)),ROW(84:84))-1,1),"-")</f>
        <v>-</v>
      </c>
      <c r="J91" s="71" t="str">
        <f t="array" ref="J91">IFERROR(INDEX($D$2:$G$418,SMALL(IF($G$2:$G$418=$I$3,ROW($G$2:$G$418)),ROW(84:84))-1,2),"-")</f>
        <v>-</v>
      </c>
      <c r="K91" s="76" t="str">
        <f t="array" ref="K91">IFERROR(INDEX($D$2:$G$418,SMALL(IF($G$2:$G$418=$I$3,ROW($G$2:$G$418)),ROW(84:84))-1,3),"-")</f>
        <v>-</v>
      </c>
      <c r="M91" s="78" t="str">
        <f t="array" ref="M91">IF(ISNA(INDEX($R$8:$R$174,MATCH(0,COUNTIF($M$7:M90,$R$8:$R$174),0))),"-",INDEX($R$8:$R$174,MATCH(0,COUNTIF($M$7:M90,$R$8:$R$174),0)))</f>
        <v>-</v>
      </c>
      <c r="N91" s="80">
        <f t="shared" si="4"/>
        <v>0</v>
      </c>
      <c r="O91" s="81">
        <f t="shared" si="5"/>
        <v>0</v>
      </c>
      <c r="R91" s="36" t="str">
        <f t="array" ref="R91">IFERROR(INDEX($B$2:$G$418,SMALL(IF($G$2:$G$418=$R$6,ROW($G$2:$G$418)),ROW(84:84))-1,1),"-")</f>
        <v>-</v>
      </c>
      <c r="S91" s="36" t="str">
        <f t="array" ref="S91">IFERROR(INDEX($D$2:$G$418,SMALL(IF($G$2:$G$418=$R$6,ROW($G$2:$G$418)),ROW(84:84))-1,2),"-")</f>
        <v>-</v>
      </c>
      <c r="T91" s="66" t="str">
        <f t="array" ref="T91">IFERROR(INDEX($D$2:$G$418,SMALL(IF($G$2:$G$418=$R$6,ROW($G$2:$G$418)),ROW(84:84))-1,3),"-")</f>
        <v>-</v>
      </c>
    </row>
    <row r="92" spans="2:20" ht="30" x14ac:dyDescent="0.25">
      <c r="B92" s="35" t="s">
        <v>23</v>
      </c>
      <c r="C92" s="91" t="s">
        <v>251</v>
      </c>
      <c r="D92" s="92" t="s">
        <v>252</v>
      </c>
      <c r="E92" s="61">
        <f ca="1">SUMIF('Process information'!$I$41:$I$759,Summary!D92,'Process information'!$J$41:$J$735)</f>
        <v>0</v>
      </c>
      <c r="F92" s="51">
        <f>SUMIF('Process information'!$I$41:$I$735,Summary!D92,'Process information'!$K$41:$K$735)</f>
        <v>0</v>
      </c>
      <c r="G92" s="98" t="str">
        <f t="shared" si="3"/>
        <v>-</v>
      </c>
      <c r="I92" s="78" t="str">
        <f t="array" ref="I92">IFERROR(INDEX($D$2:$G$418,SMALL(IF($G$2:$G$418=$I$3,ROW($G$2:$G$418)),ROW(85:85))-1,1),"-")</f>
        <v>-</v>
      </c>
      <c r="J92" s="71" t="str">
        <f t="array" ref="J92">IFERROR(INDEX($D$2:$G$418,SMALL(IF($G$2:$G$418=$I$3,ROW($G$2:$G$418)),ROW(85:85))-1,2),"-")</f>
        <v>-</v>
      </c>
      <c r="K92" s="76" t="str">
        <f t="array" ref="K92">IFERROR(INDEX($D$2:$G$418,SMALL(IF($G$2:$G$418=$I$3,ROW($G$2:$G$418)),ROW(85:85))-1,3),"-")</f>
        <v>-</v>
      </c>
      <c r="M92" s="78" t="str">
        <f t="array" ref="M92">IF(ISNA(INDEX($R$8:$R$174,MATCH(0,COUNTIF($M$7:M91,$R$8:$R$174),0))),"-",INDEX($R$8:$R$174,MATCH(0,COUNTIF($M$7:M91,$R$8:$R$174),0)))</f>
        <v>-</v>
      </c>
      <c r="N92" s="80">
        <f t="shared" si="4"/>
        <v>0</v>
      </c>
      <c r="O92" s="81">
        <f t="shared" si="5"/>
        <v>0</v>
      </c>
      <c r="R92" s="36" t="str">
        <f t="array" ref="R92">IFERROR(INDEX($B$2:$G$418,SMALL(IF($G$2:$G$418=$R$6,ROW($G$2:$G$418)),ROW(85:85))-1,1),"-")</f>
        <v>-</v>
      </c>
      <c r="S92" s="36" t="str">
        <f t="array" ref="S92">IFERROR(INDEX($D$2:$G$418,SMALL(IF($G$2:$G$418=$R$6,ROW($G$2:$G$418)),ROW(85:85))-1,2),"-")</f>
        <v>-</v>
      </c>
      <c r="T92" s="66" t="str">
        <f t="array" ref="T92">IFERROR(INDEX($D$2:$G$418,SMALL(IF($G$2:$G$418=$R$6,ROW($G$2:$G$418)),ROW(85:85))-1,3),"-")</f>
        <v>-</v>
      </c>
    </row>
    <row r="93" spans="2:20" ht="30" x14ac:dyDescent="0.25">
      <c r="B93" s="35" t="s">
        <v>25</v>
      </c>
      <c r="C93" s="91" t="s">
        <v>253</v>
      </c>
      <c r="D93" s="92" t="s">
        <v>254</v>
      </c>
      <c r="E93" s="61">
        <f ca="1">SUMIF('Process information'!$I$41:$I$759,Summary!D93,'Process information'!$J$41:$J$735)</f>
        <v>0</v>
      </c>
      <c r="F93" s="51">
        <f>SUMIF('Process information'!$I$41:$I$735,Summary!D93,'Process information'!$K$41:$K$735)</f>
        <v>0</v>
      </c>
      <c r="G93" s="98" t="str">
        <f t="shared" si="3"/>
        <v>-</v>
      </c>
      <c r="I93" s="78" t="str">
        <f t="array" ref="I93">IFERROR(INDEX($D$2:$G$418,SMALL(IF($G$2:$G$418=$I$3,ROW($G$2:$G$418)),ROW(86:86))-1,1),"-")</f>
        <v>-</v>
      </c>
      <c r="J93" s="71" t="str">
        <f t="array" ref="J93">IFERROR(INDEX($D$2:$G$418,SMALL(IF($G$2:$G$418=$I$3,ROW($G$2:$G$418)),ROW(86:86))-1,2),"-")</f>
        <v>-</v>
      </c>
      <c r="K93" s="76" t="str">
        <f t="array" ref="K93">IFERROR(INDEX($D$2:$G$418,SMALL(IF($G$2:$G$418=$I$3,ROW($G$2:$G$418)),ROW(86:86))-1,3),"-")</f>
        <v>-</v>
      </c>
      <c r="M93" s="78" t="str">
        <f t="array" ref="M93">IF(ISNA(INDEX($R$8:$R$174,MATCH(0,COUNTIF($M$7:M92,$R$8:$R$174),0))),"-",INDEX($R$8:$R$174,MATCH(0,COUNTIF($M$7:M92,$R$8:$R$174),0)))</f>
        <v>-</v>
      </c>
      <c r="N93" s="80">
        <f t="shared" si="4"/>
        <v>0</v>
      </c>
      <c r="O93" s="81">
        <f t="shared" si="5"/>
        <v>0</v>
      </c>
      <c r="R93" s="36" t="str">
        <f t="array" ref="R93">IFERROR(INDEX($B$2:$G$418,SMALL(IF($G$2:$G$418=$R$6,ROW($G$2:$G$418)),ROW(86:86))-1,1),"-")</f>
        <v>-</v>
      </c>
      <c r="S93" s="36" t="str">
        <f t="array" ref="S93">IFERROR(INDEX($D$2:$G$418,SMALL(IF($G$2:$G$418=$R$6,ROW($G$2:$G$418)),ROW(86:86))-1,2),"-")</f>
        <v>-</v>
      </c>
      <c r="T93" s="66" t="str">
        <f t="array" ref="T93">IFERROR(INDEX($D$2:$G$418,SMALL(IF($G$2:$G$418=$R$6,ROW($G$2:$G$418)),ROW(86:86))-1,3),"-")</f>
        <v>-</v>
      </c>
    </row>
    <row r="94" spans="2:20" ht="90" x14ac:dyDescent="0.25">
      <c r="B94" s="35" t="s">
        <v>202</v>
      </c>
      <c r="C94" s="91" t="s">
        <v>255</v>
      </c>
      <c r="D94" s="92" t="s">
        <v>256</v>
      </c>
      <c r="E94" s="61">
        <f ca="1">SUMIF('Process information'!$I$41:$I$759,Summary!D94,'Process information'!$J$41:$J$735)</f>
        <v>0</v>
      </c>
      <c r="F94" s="51">
        <f>SUMIF('Process information'!$I$41:$I$735,Summary!D94,'Process information'!$K$41:$K$735)</f>
        <v>0</v>
      </c>
      <c r="G94" s="98" t="str">
        <f t="shared" si="3"/>
        <v>-</v>
      </c>
      <c r="I94" s="78" t="str">
        <f t="array" ref="I94">IFERROR(INDEX($D$2:$G$418,SMALL(IF($G$2:$G$418=$I$3,ROW($G$2:$G$418)),ROW(87:87))-1,1),"-")</f>
        <v>-</v>
      </c>
      <c r="J94" s="71" t="str">
        <f t="array" ref="J94">IFERROR(INDEX($D$2:$G$418,SMALL(IF($G$2:$G$418=$I$3,ROW($G$2:$G$418)),ROW(87:87))-1,2),"-")</f>
        <v>-</v>
      </c>
      <c r="K94" s="76" t="str">
        <f t="array" ref="K94">IFERROR(INDEX($D$2:$G$418,SMALL(IF($G$2:$G$418=$I$3,ROW($G$2:$G$418)),ROW(87:87))-1,3),"-")</f>
        <v>-</v>
      </c>
      <c r="M94" s="78" t="str">
        <f t="array" ref="M94">IF(ISNA(INDEX($R$8:$R$174,MATCH(0,COUNTIF($M$7:M93,$R$8:$R$174),0))),"-",INDEX($R$8:$R$174,MATCH(0,COUNTIF($M$7:M93,$R$8:$R$174),0)))</f>
        <v>-</v>
      </c>
      <c r="N94" s="80">
        <f t="shared" si="4"/>
        <v>0</v>
      </c>
      <c r="O94" s="81">
        <f t="shared" si="5"/>
        <v>0</v>
      </c>
      <c r="R94" s="36" t="str">
        <f t="array" ref="R94">IFERROR(INDEX($B$2:$G$418,SMALL(IF($G$2:$G$418=$R$6,ROW($G$2:$G$418)),ROW(87:87))-1,1),"-")</f>
        <v>-</v>
      </c>
      <c r="S94" s="36" t="str">
        <f t="array" ref="S94">IFERROR(INDEX($D$2:$G$418,SMALL(IF($G$2:$G$418=$R$6,ROW($G$2:$G$418)),ROW(87:87))-1,2),"-")</f>
        <v>-</v>
      </c>
      <c r="T94" s="66" t="str">
        <f t="array" ref="T94">IFERROR(INDEX($D$2:$G$418,SMALL(IF($G$2:$G$418=$R$6,ROW($G$2:$G$418)),ROW(87:87))-1,3),"-")</f>
        <v>-</v>
      </c>
    </row>
    <row r="95" spans="2:20" x14ac:dyDescent="0.25">
      <c r="B95" s="35" t="s">
        <v>26</v>
      </c>
      <c r="C95" s="91" t="s">
        <v>257</v>
      </c>
      <c r="D95" s="92" t="s">
        <v>258</v>
      </c>
      <c r="E95" s="61">
        <f ca="1">SUMIF('Process information'!$I$41:$I$759,Summary!D95,'Process information'!$J$41:$J$735)</f>
        <v>0</v>
      </c>
      <c r="F95" s="51">
        <f>SUMIF('Process information'!$I$41:$I$735,Summary!D95,'Process information'!$K$41:$K$735)</f>
        <v>0</v>
      </c>
      <c r="G95" s="98" t="str">
        <f t="shared" si="3"/>
        <v>-</v>
      </c>
      <c r="I95" s="78" t="str">
        <f t="array" ref="I95">IFERROR(INDEX($D$2:$G$418,SMALL(IF($G$2:$G$418=$I$3,ROW($G$2:$G$418)),ROW(88:88))-1,1),"-")</f>
        <v>-</v>
      </c>
      <c r="J95" s="71" t="str">
        <f t="array" ref="J95">IFERROR(INDEX($D$2:$G$418,SMALL(IF($G$2:$G$418=$I$3,ROW($G$2:$G$418)),ROW(88:88))-1,2),"-")</f>
        <v>-</v>
      </c>
      <c r="K95" s="76" t="str">
        <f t="array" ref="K95">IFERROR(INDEX($D$2:$G$418,SMALL(IF($G$2:$G$418=$I$3,ROW($G$2:$G$418)),ROW(88:88))-1,3),"-")</f>
        <v>-</v>
      </c>
      <c r="M95" s="78" t="str">
        <f t="array" ref="M95">IF(ISNA(INDEX($R$8:$R$174,MATCH(0,COUNTIF($M$7:M94,$R$8:$R$174),0))),"-",INDEX($R$8:$R$174,MATCH(0,COUNTIF($M$7:M94,$R$8:$R$174),0)))</f>
        <v>-</v>
      </c>
      <c r="N95" s="80">
        <f t="shared" si="4"/>
        <v>0</v>
      </c>
      <c r="O95" s="81">
        <f t="shared" si="5"/>
        <v>0</v>
      </c>
      <c r="R95" s="36" t="str">
        <f t="array" ref="R95">IFERROR(INDEX($B$2:$G$418,SMALL(IF($G$2:$G$418=$R$6,ROW($G$2:$G$418)),ROW(88:88))-1,1),"-")</f>
        <v>-</v>
      </c>
      <c r="S95" s="36" t="str">
        <f t="array" ref="S95">IFERROR(INDEX($D$2:$G$418,SMALL(IF($G$2:$G$418=$R$6,ROW($G$2:$G$418)),ROW(88:88))-1,2),"-")</f>
        <v>-</v>
      </c>
      <c r="T95" s="66" t="str">
        <f t="array" ref="T95">IFERROR(INDEX($D$2:$G$418,SMALL(IF($G$2:$G$418=$R$6,ROW($G$2:$G$418)),ROW(88:88))-1,3),"-")</f>
        <v>-</v>
      </c>
    </row>
    <row r="96" spans="2:20" x14ac:dyDescent="0.25">
      <c r="B96" s="35" t="s">
        <v>24</v>
      </c>
      <c r="C96" s="91" t="s">
        <v>259</v>
      </c>
      <c r="D96" s="92" t="s">
        <v>260</v>
      </c>
      <c r="E96" s="61">
        <f ca="1">SUMIF('Process information'!$I$41:$I$759,Summary!D96,'Process information'!$J$41:$J$735)</f>
        <v>0</v>
      </c>
      <c r="F96" s="51">
        <f>SUMIF('Process information'!$I$41:$I$735,Summary!D96,'Process information'!$K$41:$K$735)</f>
        <v>0</v>
      </c>
      <c r="G96" s="98" t="str">
        <f t="shared" si="3"/>
        <v>-</v>
      </c>
      <c r="I96" s="78" t="str">
        <f t="array" ref="I96">IFERROR(INDEX($D$2:$G$418,SMALL(IF($G$2:$G$418=$I$3,ROW($G$2:$G$418)),ROW(89:89))-1,1),"-")</f>
        <v>-</v>
      </c>
      <c r="J96" s="71" t="str">
        <f t="array" ref="J96">IFERROR(INDEX($D$2:$G$418,SMALL(IF($G$2:$G$418=$I$3,ROW($G$2:$G$418)),ROW(89:89))-1,2),"-")</f>
        <v>-</v>
      </c>
      <c r="K96" s="76" t="str">
        <f t="array" ref="K96">IFERROR(INDEX($D$2:$G$418,SMALL(IF($G$2:$G$418=$I$3,ROW($G$2:$G$418)),ROW(89:89))-1,3),"-")</f>
        <v>-</v>
      </c>
      <c r="M96" s="78" t="str">
        <f t="array" ref="M96">IF(ISNA(INDEX($R$8:$R$174,MATCH(0,COUNTIF($M$7:M95,$R$8:$R$174),0))),"-",INDEX($R$8:$R$174,MATCH(0,COUNTIF($M$7:M95,$R$8:$R$174),0)))</f>
        <v>-</v>
      </c>
      <c r="N96" s="80">
        <f t="shared" si="4"/>
        <v>0</v>
      </c>
      <c r="O96" s="81">
        <f t="shared" si="5"/>
        <v>0</v>
      </c>
      <c r="R96" s="36" t="str">
        <f t="array" ref="R96">IFERROR(INDEX($B$2:$G$418,SMALL(IF($G$2:$G$418=$R$6,ROW($G$2:$G$418)),ROW(89:89))-1,1),"-")</f>
        <v>-</v>
      </c>
      <c r="S96" s="36" t="str">
        <f t="array" ref="S96">IFERROR(INDEX($D$2:$G$418,SMALL(IF($G$2:$G$418=$R$6,ROW($G$2:$G$418)),ROW(89:89))-1,2),"-")</f>
        <v>-</v>
      </c>
      <c r="T96" s="66" t="str">
        <f t="array" ref="T96">IFERROR(INDEX($D$2:$G$418,SMALL(IF($G$2:$G$418=$R$6,ROW($G$2:$G$418)),ROW(89:89))-1,3),"-")</f>
        <v>-</v>
      </c>
    </row>
    <row r="97" spans="2:20" x14ac:dyDescent="0.25">
      <c r="B97" s="35" t="s">
        <v>26</v>
      </c>
      <c r="C97" s="91" t="s">
        <v>261</v>
      </c>
      <c r="D97" s="92" t="s">
        <v>262</v>
      </c>
      <c r="E97" s="61">
        <f ca="1">SUMIF('Process information'!$I$41:$I$759,Summary!D97,'Process information'!$J$41:$J$735)</f>
        <v>0</v>
      </c>
      <c r="F97" s="51">
        <f>SUMIF('Process information'!$I$41:$I$735,Summary!D97,'Process information'!$K$41:$K$735)</f>
        <v>0</v>
      </c>
      <c r="G97" s="98" t="str">
        <f t="shared" si="3"/>
        <v>-</v>
      </c>
      <c r="I97" s="78" t="str">
        <f t="array" ref="I97">IFERROR(INDEX($D$2:$G$418,SMALL(IF($G$2:$G$418=$I$3,ROW($G$2:$G$418)),ROW(90:90))-1,1),"-")</f>
        <v>-</v>
      </c>
      <c r="J97" s="71" t="str">
        <f t="array" ref="J97">IFERROR(INDEX($D$2:$G$418,SMALL(IF($G$2:$G$418=$I$3,ROW($G$2:$G$418)),ROW(90:90))-1,2),"-")</f>
        <v>-</v>
      </c>
      <c r="K97" s="76" t="str">
        <f t="array" ref="K97">IFERROR(INDEX($D$2:$G$418,SMALL(IF($G$2:$G$418=$I$3,ROW($G$2:$G$418)),ROW(90:90))-1,3),"-")</f>
        <v>-</v>
      </c>
      <c r="M97" s="78" t="str">
        <f t="array" ref="M97">IF(ISNA(INDEX($R$8:$R$174,MATCH(0,COUNTIF($M$7:M96,$R$8:$R$174),0))),"-",INDEX($R$8:$R$174,MATCH(0,COUNTIF($M$7:M96,$R$8:$R$174),0)))</f>
        <v>-</v>
      </c>
      <c r="N97" s="80">
        <f t="shared" si="4"/>
        <v>0</v>
      </c>
      <c r="O97" s="81">
        <f t="shared" si="5"/>
        <v>0</v>
      </c>
      <c r="R97" s="36" t="str">
        <f t="array" ref="R97">IFERROR(INDEX($B$2:$G$418,SMALL(IF($G$2:$G$418=$R$6,ROW($G$2:$G$418)),ROW(90:90))-1,1),"-")</f>
        <v>-</v>
      </c>
      <c r="S97" s="36" t="str">
        <f t="array" ref="S97">IFERROR(INDEX($D$2:$G$418,SMALL(IF($G$2:$G$418=$R$6,ROW($G$2:$G$418)),ROW(90:90))-1,2),"-")</f>
        <v>-</v>
      </c>
      <c r="T97" s="66" t="str">
        <f t="array" ref="T97">IFERROR(INDEX($D$2:$G$418,SMALL(IF($G$2:$G$418=$R$6,ROW($G$2:$G$418)),ROW(90:90))-1,3),"-")</f>
        <v>-</v>
      </c>
    </row>
    <row r="98" spans="2:20" x14ac:dyDescent="0.25">
      <c r="B98" s="35" t="s">
        <v>26</v>
      </c>
      <c r="C98" s="91" t="s">
        <v>263</v>
      </c>
      <c r="D98" s="92" t="s">
        <v>264</v>
      </c>
      <c r="E98" s="61">
        <f ca="1">SUMIF('Process information'!$I$41:$I$759,Summary!D98,'Process information'!$J$41:$J$735)</f>
        <v>0</v>
      </c>
      <c r="F98" s="51">
        <f>SUMIF('Process information'!$I$41:$I$735,Summary!D98,'Process information'!$K$41:$K$735)</f>
        <v>0</v>
      </c>
      <c r="G98" s="98" t="str">
        <f t="shared" si="3"/>
        <v>-</v>
      </c>
      <c r="I98" s="78" t="str">
        <f t="array" ref="I98">IFERROR(INDEX($D$2:$G$418,SMALL(IF($G$2:$G$418=$I$3,ROW($G$2:$G$418)),ROW(91:91))-1,1),"-")</f>
        <v>-</v>
      </c>
      <c r="J98" s="71" t="str">
        <f t="array" ref="J98">IFERROR(INDEX($D$2:$G$418,SMALL(IF($G$2:$G$418=$I$3,ROW($G$2:$G$418)),ROW(91:91))-1,2),"-")</f>
        <v>-</v>
      </c>
      <c r="K98" s="76" t="str">
        <f t="array" ref="K98">IFERROR(INDEX($D$2:$G$418,SMALL(IF($G$2:$G$418=$I$3,ROW($G$2:$G$418)),ROW(91:91))-1,3),"-")</f>
        <v>-</v>
      </c>
      <c r="M98" s="78" t="str">
        <f t="array" ref="M98">IF(ISNA(INDEX($R$8:$R$174,MATCH(0,COUNTIF($M$7:M97,$R$8:$R$174),0))),"-",INDEX($R$8:$R$174,MATCH(0,COUNTIF($M$7:M97,$R$8:$R$174),0)))</f>
        <v>-</v>
      </c>
      <c r="N98" s="80">
        <f t="shared" si="4"/>
        <v>0</v>
      </c>
      <c r="O98" s="81">
        <f t="shared" si="5"/>
        <v>0</v>
      </c>
      <c r="R98" s="36" t="str">
        <f t="array" ref="R98">IFERROR(INDEX($B$2:$G$418,SMALL(IF($G$2:$G$418=$R$6,ROW($G$2:$G$418)),ROW(91:91))-1,1),"-")</f>
        <v>-</v>
      </c>
      <c r="S98" s="36" t="str">
        <f t="array" ref="S98">IFERROR(INDEX($D$2:$G$418,SMALL(IF($G$2:$G$418=$R$6,ROW($G$2:$G$418)),ROW(91:91))-1,2),"-")</f>
        <v>-</v>
      </c>
      <c r="T98" s="66" t="str">
        <f t="array" ref="T98">IFERROR(INDEX($D$2:$G$418,SMALL(IF($G$2:$G$418=$R$6,ROW($G$2:$G$418)),ROW(91:91))-1,3),"-")</f>
        <v>-</v>
      </c>
    </row>
    <row r="99" spans="2:20" x14ac:dyDescent="0.25">
      <c r="B99" s="35" t="s">
        <v>26</v>
      </c>
      <c r="C99" s="91" t="s">
        <v>265</v>
      </c>
      <c r="D99" s="92" t="s">
        <v>266</v>
      </c>
      <c r="E99" s="61">
        <f ca="1">SUMIF('Process information'!$I$41:$I$759,Summary!D99,'Process information'!$J$41:$J$735)</f>
        <v>0</v>
      </c>
      <c r="F99" s="51">
        <f>SUMIF('Process information'!$I$41:$I$735,Summary!D99,'Process information'!$K$41:$K$735)</f>
        <v>0</v>
      </c>
      <c r="G99" s="98" t="str">
        <f t="shared" si="3"/>
        <v>-</v>
      </c>
      <c r="I99" s="78" t="str">
        <f t="array" ref="I99">IFERROR(INDEX($D$2:$G$418,SMALL(IF($G$2:$G$418=$I$3,ROW($G$2:$G$418)),ROW(92:92))-1,1),"-")</f>
        <v>-</v>
      </c>
      <c r="J99" s="71" t="str">
        <f t="array" ref="J99">IFERROR(INDEX($D$2:$G$418,SMALL(IF($G$2:$G$418=$I$3,ROW($G$2:$G$418)),ROW(92:92))-1,2),"-")</f>
        <v>-</v>
      </c>
      <c r="K99" s="76" t="str">
        <f t="array" ref="K99">IFERROR(INDEX($D$2:$G$418,SMALL(IF($G$2:$G$418=$I$3,ROW($G$2:$G$418)),ROW(92:92))-1,3),"-")</f>
        <v>-</v>
      </c>
      <c r="M99" s="78" t="str">
        <f t="array" ref="M99">IF(ISNA(INDEX($R$8:$R$174,MATCH(0,COUNTIF($M$7:M98,$R$8:$R$174),0))),"-",INDEX($R$8:$R$174,MATCH(0,COUNTIF($M$7:M98,$R$8:$R$174),0)))</f>
        <v>-</v>
      </c>
      <c r="N99" s="80">
        <f t="shared" si="4"/>
        <v>0</v>
      </c>
      <c r="O99" s="81">
        <f t="shared" si="5"/>
        <v>0</v>
      </c>
      <c r="R99" s="36" t="str">
        <f t="array" ref="R99">IFERROR(INDEX($B$2:$G$418,SMALL(IF($G$2:$G$418=$R$6,ROW($G$2:$G$418)),ROW(92:92))-1,1),"-")</f>
        <v>-</v>
      </c>
      <c r="S99" s="36" t="str">
        <f t="array" ref="S99">IFERROR(INDEX($D$2:$G$418,SMALL(IF($G$2:$G$418=$R$6,ROW($G$2:$G$418)),ROW(92:92))-1,2),"-")</f>
        <v>-</v>
      </c>
      <c r="T99" s="66" t="str">
        <f t="array" ref="T99">IFERROR(INDEX($D$2:$G$418,SMALL(IF($G$2:$G$418=$R$6,ROW($G$2:$G$418)),ROW(92:92))-1,3),"-")</f>
        <v>-</v>
      </c>
    </row>
    <row r="100" spans="2:20" ht="30" x14ac:dyDescent="0.25">
      <c r="B100" s="35" t="s">
        <v>25</v>
      </c>
      <c r="C100" s="91" t="s">
        <v>267</v>
      </c>
      <c r="D100" s="92" t="s">
        <v>268</v>
      </c>
      <c r="E100" s="61">
        <f ca="1">SUMIF('Process information'!$I$41:$I$759,Summary!D100,'Process information'!$J$41:$J$735)</f>
        <v>0</v>
      </c>
      <c r="F100" s="51">
        <f>SUMIF('Process information'!$I$41:$I$735,Summary!D100,'Process information'!$K$41:$K$735)</f>
        <v>0</v>
      </c>
      <c r="G100" s="98" t="str">
        <f t="shared" si="3"/>
        <v>-</v>
      </c>
      <c r="I100" s="78" t="str">
        <f t="array" ref="I100">IFERROR(INDEX($D$2:$G$418,SMALL(IF($G$2:$G$418=$I$3,ROW($G$2:$G$418)),ROW(93:93))-1,1),"-")</f>
        <v>-</v>
      </c>
      <c r="J100" s="71" t="str">
        <f t="array" ref="J100">IFERROR(INDEX($D$2:$G$418,SMALL(IF($G$2:$G$418=$I$3,ROW($G$2:$G$418)),ROW(93:93))-1,2),"-")</f>
        <v>-</v>
      </c>
      <c r="K100" s="76" t="str">
        <f t="array" ref="K100">IFERROR(INDEX($D$2:$G$418,SMALL(IF($G$2:$G$418=$I$3,ROW($G$2:$G$418)),ROW(93:93))-1,3),"-")</f>
        <v>-</v>
      </c>
      <c r="M100" s="78" t="str">
        <f t="array" ref="M100">IF(ISNA(INDEX($R$8:$R$174,MATCH(0,COUNTIF($M$7:M99,$R$8:$R$174),0))),"-",INDEX($R$8:$R$174,MATCH(0,COUNTIF($M$7:M99,$R$8:$R$174),0)))</f>
        <v>-</v>
      </c>
      <c r="N100" s="80">
        <f t="shared" si="4"/>
        <v>0</v>
      </c>
      <c r="O100" s="81">
        <f t="shared" si="5"/>
        <v>0</v>
      </c>
      <c r="R100" s="36" t="str">
        <f t="array" ref="R100">IFERROR(INDEX($B$2:$G$418,SMALL(IF($G$2:$G$418=$R$6,ROW($G$2:$G$418)),ROW(93:93))-1,1),"-")</f>
        <v>-</v>
      </c>
      <c r="S100" s="36" t="str">
        <f t="array" ref="S100">IFERROR(INDEX($D$2:$G$418,SMALL(IF($G$2:$G$418=$R$6,ROW($G$2:$G$418)),ROW(93:93))-1,2),"-")</f>
        <v>-</v>
      </c>
      <c r="T100" s="66" t="str">
        <f t="array" ref="T100">IFERROR(INDEX($D$2:$G$418,SMALL(IF($G$2:$G$418=$R$6,ROW($G$2:$G$418)),ROW(93:93))-1,3),"-")</f>
        <v>-</v>
      </c>
    </row>
    <row r="101" spans="2:20" ht="90" x14ac:dyDescent="0.25">
      <c r="B101" s="35" t="s">
        <v>202</v>
      </c>
      <c r="C101" s="91" t="s">
        <v>269</v>
      </c>
      <c r="D101" s="92" t="s">
        <v>270</v>
      </c>
      <c r="E101" s="61">
        <f ca="1">SUMIF('Process information'!$I$41:$I$759,Summary!D101,'Process information'!$J$41:$J$735)</f>
        <v>0</v>
      </c>
      <c r="F101" s="51">
        <f>SUMIF('Process information'!$I$41:$I$735,Summary!D101,'Process information'!$K$41:$K$735)</f>
        <v>0</v>
      </c>
      <c r="G101" s="98" t="str">
        <f t="shared" si="3"/>
        <v>-</v>
      </c>
      <c r="I101" s="78" t="str">
        <f t="array" ref="I101">IFERROR(INDEX($D$2:$G$418,SMALL(IF($G$2:$G$418=$I$3,ROW($G$2:$G$418)),ROW(94:94))-1,1),"-")</f>
        <v>-</v>
      </c>
      <c r="J101" s="71" t="str">
        <f t="array" ref="J101">IFERROR(INDEX($D$2:$G$418,SMALL(IF($G$2:$G$418=$I$3,ROW($G$2:$G$418)),ROW(94:94))-1,2),"-")</f>
        <v>-</v>
      </c>
      <c r="K101" s="76" t="str">
        <f t="array" ref="K101">IFERROR(INDEX($D$2:$G$418,SMALL(IF($G$2:$G$418=$I$3,ROW($G$2:$G$418)),ROW(94:94))-1,3),"-")</f>
        <v>-</v>
      </c>
      <c r="M101" s="78" t="str">
        <f t="array" ref="M101">IF(ISNA(INDEX($R$8:$R$174,MATCH(0,COUNTIF($M$7:M100,$R$8:$R$174),0))),"-",INDEX($R$8:$R$174,MATCH(0,COUNTIF($M$7:M100,$R$8:$R$174),0)))</f>
        <v>-</v>
      </c>
      <c r="N101" s="80">
        <f t="shared" si="4"/>
        <v>0</v>
      </c>
      <c r="O101" s="81">
        <f t="shared" si="5"/>
        <v>0</v>
      </c>
      <c r="R101" s="36" t="str">
        <f t="array" ref="R101">IFERROR(INDEX($B$2:$G$418,SMALL(IF($G$2:$G$418=$R$6,ROW($G$2:$G$418)),ROW(94:94))-1,1),"-")</f>
        <v>-</v>
      </c>
      <c r="S101" s="36" t="str">
        <f t="array" ref="S101">IFERROR(INDEX($D$2:$G$418,SMALL(IF($G$2:$G$418=$R$6,ROW($G$2:$G$418)),ROW(94:94))-1,2),"-")</f>
        <v>-</v>
      </c>
      <c r="T101" s="66" t="str">
        <f t="array" ref="T101">IFERROR(INDEX($D$2:$G$418,SMALL(IF($G$2:$G$418=$R$6,ROW($G$2:$G$418)),ROW(94:94))-1,3),"-")</f>
        <v>-</v>
      </c>
    </row>
    <row r="102" spans="2:20" ht="90" x14ac:dyDescent="0.25">
      <c r="B102" s="35" t="s">
        <v>202</v>
      </c>
      <c r="C102" s="91" t="s">
        <v>271</v>
      </c>
      <c r="D102" s="92" t="s">
        <v>272</v>
      </c>
      <c r="E102" s="61">
        <f ca="1">SUMIF('Process information'!$I$41:$I$759,Summary!D102,'Process information'!$J$41:$J$735)</f>
        <v>0</v>
      </c>
      <c r="F102" s="51">
        <f>SUMIF('Process information'!$I$41:$I$735,Summary!D102,'Process information'!$K$41:$K$735)</f>
        <v>0</v>
      </c>
      <c r="G102" s="98" t="str">
        <f t="shared" si="3"/>
        <v>-</v>
      </c>
      <c r="I102" s="78" t="str">
        <f t="array" ref="I102">IFERROR(INDEX($D$2:$G$418,SMALL(IF($G$2:$G$418=$I$3,ROW($G$2:$G$418)),ROW(95:95))-1,1),"-")</f>
        <v>-</v>
      </c>
      <c r="J102" s="71" t="str">
        <f t="array" ref="J102">IFERROR(INDEX($D$2:$G$418,SMALL(IF($G$2:$G$418=$I$3,ROW($G$2:$G$418)),ROW(95:95))-1,2),"-")</f>
        <v>-</v>
      </c>
      <c r="K102" s="76" t="str">
        <f t="array" ref="K102">IFERROR(INDEX($D$2:$G$418,SMALL(IF($G$2:$G$418=$I$3,ROW($G$2:$G$418)),ROW(95:95))-1,3),"-")</f>
        <v>-</v>
      </c>
      <c r="M102" s="78" t="str">
        <f t="array" ref="M102">IF(ISNA(INDEX($R$8:$R$174,MATCH(0,COUNTIF($M$7:M101,$R$8:$R$174),0))),"-",INDEX($R$8:$R$174,MATCH(0,COUNTIF($M$7:M101,$R$8:$R$174),0)))</f>
        <v>-</v>
      </c>
      <c r="N102" s="80">
        <f t="shared" si="4"/>
        <v>0</v>
      </c>
      <c r="O102" s="81">
        <f t="shared" si="5"/>
        <v>0</v>
      </c>
      <c r="R102" s="36" t="str">
        <f t="array" ref="R102">IFERROR(INDEX($B$2:$G$418,SMALL(IF($G$2:$G$418=$R$6,ROW($G$2:$G$418)),ROW(95:95))-1,1),"-")</f>
        <v>-</v>
      </c>
      <c r="S102" s="36" t="str">
        <f t="array" ref="S102">IFERROR(INDEX($D$2:$G$418,SMALL(IF($G$2:$G$418=$R$6,ROW($G$2:$G$418)),ROW(95:95))-1,2),"-")</f>
        <v>-</v>
      </c>
      <c r="T102" s="66" t="str">
        <f t="array" ref="T102">IFERROR(INDEX($D$2:$G$418,SMALL(IF($G$2:$G$418=$R$6,ROW($G$2:$G$418)),ROW(95:95))-1,3),"-")</f>
        <v>-</v>
      </c>
    </row>
    <row r="103" spans="2:20" ht="90" x14ac:dyDescent="0.25">
      <c r="B103" s="35" t="s">
        <v>202</v>
      </c>
      <c r="C103" s="91" t="s">
        <v>273</v>
      </c>
      <c r="D103" s="92" t="s">
        <v>274</v>
      </c>
      <c r="E103" s="61">
        <f ca="1">SUMIF('Process information'!$I$41:$I$759,Summary!D103,'Process information'!$J$41:$J$735)</f>
        <v>0</v>
      </c>
      <c r="F103" s="51">
        <f>SUMIF('Process information'!$I$41:$I$735,Summary!D103,'Process information'!$K$41:$K$735)</f>
        <v>0</v>
      </c>
      <c r="G103" s="98" t="str">
        <f t="shared" si="3"/>
        <v>-</v>
      </c>
      <c r="I103" s="78" t="str">
        <f t="array" ref="I103">IFERROR(INDEX($D$2:$G$418,SMALL(IF($G$2:$G$418=$I$3,ROW($G$2:$G$418)),ROW(96:96))-1,1),"-")</f>
        <v>-</v>
      </c>
      <c r="J103" s="71" t="str">
        <f t="array" ref="J103">IFERROR(INDEX($D$2:$G$418,SMALL(IF($G$2:$G$418=$I$3,ROW($G$2:$G$418)),ROW(96:96))-1,2),"-")</f>
        <v>-</v>
      </c>
      <c r="K103" s="76" t="str">
        <f t="array" ref="K103">IFERROR(INDEX($D$2:$G$418,SMALL(IF($G$2:$G$418=$I$3,ROW($G$2:$G$418)),ROW(96:96))-1,3),"-")</f>
        <v>-</v>
      </c>
      <c r="M103" s="78" t="str">
        <f t="array" ref="M103">IF(ISNA(INDEX($R$8:$R$174,MATCH(0,COUNTIF($M$7:M102,$R$8:$R$174),0))),"-",INDEX($R$8:$R$174,MATCH(0,COUNTIF($M$7:M102,$R$8:$R$174),0)))</f>
        <v>-</v>
      </c>
      <c r="N103" s="80">
        <f t="shared" si="4"/>
        <v>0</v>
      </c>
      <c r="O103" s="81">
        <f t="shared" si="5"/>
        <v>0</v>
      </c>
      <c r="R103" s="36" t="str">
        <f t="array" ref="R103">IFERROR(INDEX($B$2:$G$418,SMALL(IF($G$2:$G$418=$R$6,ROW($G$2:$G$418)),ROW(96:96))-1,1),"-")</f>
        <v>-</v>
      </c>
      <c r="S103" s="36" t="str">
        <f t="array" ref="S103">IFERROR(INDEX($D$2:$G$418,SMALL(IF($G$2:$G$418=$R$6,ROW($G$2:$G$418)),ROW(96:96))-1,2),"-")</f>
        <v>-</v>
      </c>
      <c r="T103" s="66" t="str">
        <f t="array" ref="T103">IFERROR(INDEX($D$2:$G$418,SMALL(IF($G$2:$G$418=$R$6,ROW($G$2:$G$418)),ROW(96:96))-1,3),"-")</f>
        <v>-</v>
      </c>
    </row>
    <row r="104" spans="2:20" x14ac:dyDescent="0.25">
      <c r="B104" s="35" t="s">
        <v>30</v>
      </c>
      <c r="C104" s="91" t="s">
        <v>275</v>
      </c>
      <c r="D104" s="92" t="s">
        <v>276</v>
      </c>
      <c r="E104" s="61">
        <f ca="1">SUMIF('Process information'!$I$41:$I$759,Summary!D104,'Process information'!$J$41:$J$735)</f>
        <v>0</v>
      </c>
      <c r="F104" s="51">
        <f>SUMIF('Process information'!$I$41:$I$735,Summary!D104,'Process information'!$K$41:$K$735)</f>
        <v>0</v>
      </c>
      <c r="G104" s="98" t="str">
        <f t="shared" si="3"/>
        <v>-</v>
      </c>
      <c r="I104" s="78" t="str">
        <f t="array" ref="I104">IFERROR(INDEX($D$2:$G$418,SMALL(IF($G$2:$G$418=$I$3,ROW($G$2:$G$418)),ROW(97:97))-1,1),"-")</f>
        <v>-</v>
      </c>
      <c r="J104" s="71" t="str">
        <f t="array" ref="J104">IFERROR(INDEX($D$2:$G$418,SMALL(IF($G$2:$G$418=$I$3,ROW($G$2:$G$418)),ROW(97:97))-1,2),"-")</f>
        <v>-</v>
      </c>
      <c r="K104" s="76" t="str">
        <f t="array" ref="K104">IFERROR(INDEX($D$2:$G$418,SMALL(IF($G$2:$G$418=$I$3,ROW($G$2:$G$418)),ROW(97:97))-1,3),"-")</f>
        <v>-</v>
      </c>
      <c r="M104" s="78" t="str">
        <f t="array" ref="M104">IF(ISNA(INDEX($R$8:$R$174,MATCH(0,COUNTIF($M$7:M103,$R$8:$R$174),0))),"-",INDEX($R$8:$R$174,MATCH(0,COUNTIF($M$7:M103,$R$8:$R$174),0)))</f>
        <v>-</v>
      </c>
      <c r="N104" s="80">
        <f t="shared" si="4"/>
        <v>0</v>
      </c>
      <c r="O104" s="81">
        <f t="shared" si="5"/>
        <v>0</v>
      </c>
      <c r="R104" s="36" t="str">
        <f t="array" ref="R104">IFERROR(INDEX($B$2:$G$418,SMALL(IF($G$2:$G$418=$R$6,ROW($G$2:$G$418)),ROW(97:97))-1,1),"-")</f>
        <v>-</v>
      </c>
      <c r="S104" s="36" t="str">
        <f t="array" ref="S104">IFERROR(INDEX($D$2:$G$418,SMALL(IF($G$2:$G$418=$R$6,ROW($G$2:$G$418)),ROW(97:97))-1,2),"-")</f>
        <v>-</v>
      </c>
      <c r="T104" s="66" t="str">
        <f t="array" ref="T104">IFERROR(INDEX($D$2:$G$418,SMALL(IF($G$2:$G$418=$R$6,ROW($G$2:$G$418)),ROW(97:97))-1,3),"-")</f>
        <v>-</v>
      </c>
    </row>
    <row r="105" spans="2:20" ht="30" x14ac:dyDescent="0.25">
      <c r="B105" s="35" t="s">
        <v>23</v>
      </c>
      <c r="C105" s="91" t="s">
        <v>277</v>
      </c>
      <c r="D105" s="92" t="s">
        <v>278</v>
      </c>
      <c r="E105" s="61">
        <f ca="1">SUMIF('Process information'!$I$41:$I$759,Summary!D105,'Process information'!$J$41:$J$735)</f>
        <v>0</v>
      </c>
      <c r="F105" s="51">
        <f>SUMIF('Process information'!$I$41:$I$735,Summary!D105,'Process information'!$K$41:$K$735)</f>
        <v>0</v>
      </c>
      <c r="G105" s="98" t="str">
        <f t="shared" si="3"/>
        <v>-</v>
      </c>
      <c r="I105" s="78" t="str">
        <f t="array" ref="I105">IFERROR(INDEX($D$2:$G$418,SMALL(IF($G$2:$G$418=$I$3,ROW($G$2:$G$418)),ROW(98:98))-1,1),"-")</f>
        <v>-</v>
      </c>
      <c r="J105" s="71" t="str">
        <f t="array" ref="J105">IFERROR(INDEX($D$2:$G$418,SMALL(IF($G$2:$G$418=$I$3,ROW($G$2:$G$418)),ROW(98:98))-1,2),"-")</f>
        <v>-</v>
      </c>
      <c r="K105" s="76" t="str">
        <f t="array" ref="K105">IFERROR(INDEX($D$2:$G$418,SMALL(IF($G$2:$G$418=$I$3,ROW($G$2:$G$418)),ROW(98:98))-1,3),"-")</f>
        <v>-</v>
      </c>
      <c r="M105" s="78" t="str">
        <f t="array" ref="M105">IF(ISNA(INDEX($R$8:$R$174,MATCH(0,COUNTIF($M$7:M104,$R$8:$R$174),0))),"-",INDEX($R$8:$R$174,MATCH(0,COUNTIF($M$7:M104,$R$8:$R$174),0)))</f>
        <v>-</v>
      </c>
      <c r="N105" s="80">
        <f t="shared" si="4"/>
        <v>0</v>
      </c>
      <c r="O105" s="81">
        <f t="shared" si="5"/>
        <v>0</v>
      </c>
      <c r="R105" s="36" t="str">
        <f t="array" ref="R105">IFERROR(INDEX($B$2:$G$418,SMALL(IF($G$2:$G$418=$R$6,ROW($G$2:$G$418)),ROW(98:98))-1,1),"-")</f>
        <v>-</v>
      </c>
      <c r="S105" s="36" t="str">
        <f t="array" ref="S105">IFERROR(INDEX($D$2:$G$418,SMALL(IF($G$2:$G$418=$R$6,ROW($G$2:$G$418)),ROW(98:98))-1,2),"-")</f>
        <v>-</v>
      </c>
      <c r="T105" s="66" t="str">
        <f t="array" ref="T105">IFERROR(INDEX($D$2:$G$418,SMALL(IF($G$2:$G$418=$R$6,ROW($G$2:$G$418)),ROW(98:98))-1,3),"-")</f>
        <v>-</v>
      </c>
    </row>
    <row r="106" spans="2:20" ht="30" x14ac:dyDescent="0.25">
      <c r="B106" s="35" t="s">
        <v>23</v>
      </c>
      <c r="C106" s="91" t="s">
        <v>279</v>
      </c>
      <c r="D106" s="92" t="s">
        <v>280</v>
      </c>
      <c r="E106" s="61">
        <f ca="1">SUMIF('Process information'!$I$41:$I$759,Summary!D106,'Process information'!$J$41:$J$735)</f>
        <v>0</v>
      </c>
      <c r="F106" s="51">
        <f>SUMIF('Process information'!$I$41:$I$735,Summary!D106,'Process information'!$K$41:$K$735)</f>
        <v>0</v>
      </c>
      <c r="G106" s="98" t="str">
        <f t="shared" si="3"/>
        <v>-</v>
      </c>
      <c r="I106" s="78" t="str">
        <f t="array" ref="I106">IFERROR(INDEX($D$2:$G$418,SMALL(IF($G$2:$G$418=$I$3,ROW($G$2:$G$418)),ROW(99:99))-1,1),"-")</f>
        <v>-</v>
      </c>
      <c r="J106" s="71" t="str">
        <f t="array" ref="J106">IFERROR(INDEX($D$2:$G$418,SMALL(IF($G$2:$G$418=$I$3,ROW($G$2:$G$418)),ROW(99:99))-1,2),"-")</f>
        <v>-</v>
      </c>
      <c r="K106" s="76" t="str">
        <f t="array" ref="K106">IFERROR(INDEX($D$2:$G$418,SMALL(IF($G$2:$G$418=$I$3,ROW($G$2:$G$418)),ROW(99:99))-1,3),"-")</f>
        <v>-</v>
      </c>
      <c r="M106" s="78" t="str">
        <f t="array" ref="M106">IF(ISNA(INDEX($R$8:$R$174,MATCH(0,COUNTIF($M$7:M105,$R$8:$R$174),0))),"-",INDEX($R$8:$R$174,MATCH(0,COUNTIF($M$7:M105,$R$8:$R$174),0)))</f>
        <v>-</v>
      </c>
      <c r="N106" s="80">
        <f t="shared" si="4"/>
        <v>0</v>
      </c>
      <c r="O106" s="81">
        <f t="shared" si="5"/>
        <v>0</v>
      </c>
      <c r="R106" s="36" t="str">
        <f t="array" ref="R106">IFERROR(INDEX($B$2:$G$418,SMALL(IF($G$2:$G$418=$R$6,ROW($G$2:$G$418)),ROW(99:99))-1,1),"-")</f>
        <v>-</v>
      </c>
      <c r="S106" s="36" t="str">
        <f t="array" ref="S106">IFERROR(INDEX($D$2:$G$418,SMALL(IF($G$2:$G$418=$R$6,ROW($G$2:$G$418)),ROW(99:99))-1,2),"-")</f>
        <v>-</v>
      </c>
      <c r="T106" s="66" t="str">
        <f t="array" ref="T106">IFERROR(INDEX($D$2:$G$418,SMALL(IF($G$2:$G$418=$R$6,ROW($G$2:$G$418)),ROW(99:99))-1,3),"-")</f>
        <v>-</v>
      </c>
    </row>
    <row r="107" spans="2:20" ht="30" x14ac:dyDescent="0.25">
      <c r="B107" s="35" t="s">
        <v>25</v>
      </c>
      <c r="C107" s="91" t="s">
        <v>281</v>
      </c>
      <c r="D107" s="92" t="s">
        <v>282</v>
      </c>
      <c r="E107" s="61">
        <f ca="1">SUMIF('Process information'!$I$41:$I$759,Summary!D107,'Process information'!$J$41:$J$735)</f>
        <v>0</v>
      </c>
      <c r="F107" s="51">
        <f>SUMIF('Process information'!$I$41:$I$735,Summary!D107,'Process information'!$K$41:$K$735)</f>
        <v>0</v>
      </c>
      <c r="G107" s="98" t="str">
        <f t="shared" si="3"/>
        <v>-</v>
      </c>
      <c r="I107" s="78" t="str">
        <f t="array" ref="I107">IFERROR(INDEX($D$2:$G$418,SMALL(IF($G$2:$G$418=$I$3,ROW($G$2:$G$418)),ROW(100:100))-1,1),"-")</f>
        <v>-</v>
      </c>
      <c r="J107" s="71" t="str">
        <f t="array" ref="J107">IFERROR(INDEX($D$2:$G$418,SMALL(IF($G$2:$G$418=$I$3,ROW($G$2:$G$418)),ROW(100:100))-1,2),"-")</f>
        <v>-</v>
      </c>
      <c r="K107" s="76" t="str">
        <f t="array" ref="K107">IFERROR(INDEX($D$2:$G$418,SMALL(IF($G$2:$G$418=$I$3,ROW($G$2:$G$418)),ROW(100:100))-1,3),"-")</f>
        <v>-</v>
      </c>
      <c r="M107" s="78" t="str">
        <f t="array" ref="M107">IF(ISNA(INDEX($R$8:$R$174,MATCH(0,COUNTIF($M$7:M106,$R$8:$R$174),0))),"-",INDEX($R$8:$R$174,MATCH(0,COUNTIF($M$7:M106,$R$8:$R$174),0)))</f>
        <v>-</v>
      </c>
      <c r="N107" s="80">
        <f t="shared" si="4"/>
        <v>0</v>
      </c>
      <c r="O107" s="81">
        <f t="shared" si="5"/>
        <v>0</v>
      </c>
      <c r="R107" s="36" t="str">
        <f t="array" ref="R107">IFERROR(INDEX($B$2:$G$418,SMALL(IF($G$2:$G$418=$R$6,ROW($G$2:$G$418)),ROW(100:100))-1,1),"-")</f>
        <v>-</v>
      </c>
      <c r="S107" s="36" t="str">
        <f t="array" ref="S107">IFERROR(INDEX($D$2:$G$418,SMALL(IF($G$2:$G$418=$R$6,ROW($G$2:$G$418)),ROW(100:100))-1,2),"-")</f>
        <v>-</v>
      </c>
      <c r="T107" s="66" t="str">
        <f t="array" ref="T107">IFERROR(INDEX($D$2:$G$418,SMALL(IF($G$2:$G$418=$R$6,ROW($G$2:$G$418)),ROW(100:100))-1,3),"-")</f>
        <v>-</v>
      </c>
    </row>
    <row r="108" spans="2:20" ht="30" x14ac:dyDescent="0.25">
      <c r="B108" s="35" t="s">
        <v>25</v>
      </c>
      <c r="C108" s="91" t="s">
        <v>283</v>
      </c>
      <c r="D108" s="92" t="s">
        <v>284</v>
      </c>
      <c r="E108" s="61">
        <f ca="1">SUMIF('Process information'!$I$41:$I$759,Summary!D108,'Process information'!$J$41:$J$735)</f>
        <v>0</v>
      </c>
      <c r="F108" s="51">
        <f>SUMIF('Process information'!$I$41:$I$735,Summary!D108,'Process information'!$K$41:$K$735)</f>
        <v>0</v>
      </c>
      <c r="G108" s="98" t="str">
        <f t="shared" si="3"/>
        <v>-</v>
      </c>
      <c r="I108" s="78" t="str">
        <f t="array" ref="I108">IFERROR(INDEX($D$2:$G$418,SMALL(IF($G$2:$G$418=$I$3,ROW($G$2:$G$418)),ROW(101:101))-1,1),"-")</f>
        <v>-</v>
      </c>
      <c r="J108" s="71" t="str">
        <f t="array" ref="J108">IFERROR(INDEX($D$2:$G$418,SMALL(IF($G$2:$G$418=$I$3,ROW($G$2:$G$418)),ROW(101:101))-1,2),"-")</f>
        <v>-</v>
      </c>
      <c r="K108" s="76" t="str">
        <f t="array" ref="K108">IFERROR(INDEX($D$2:$G$418,SMALL(IF($G$2:$G$418=$I$3,ROW($G$2:$G$418)),ROW(101:101))-1,3),"-")</f>
        <v>-</v>
      </c>
      <c r="M108" s="78" t="str">
        <f t="array" ref="M108">IF(ISNA(INDEX($R$8:$R$174,MATCH(0,COUNTIF($M$7:M107,$R$8:$R$174),0))),"-",INDEX($R$8:$R$174,MATCH(0,COUNTIF($M$7:M107,$R$8:$R$174),0)))</f>
        <v>-</v>
      </c>
      <c r="N108" s="80">
        <f t="shared" si="4"/>
        <v>0</v>
      </c>
      <c r="O108" s="81">
        <f t="shared" si="5"/>
        <v>0</v>
      </c>
      <c r="R108" s="36" t="str">
        <f t="array" ref="R108">IFERROR(INDEX($B$2:$G$418,SMALL(IF($G$2:$G$418=$R$6,ROW($G$2:$G$418)),ROW(101:101))-1,1),"-")</f>
        <v>-</v>
      </c>
      <c r="S108" s="36" t="str">
        <f t="array" ref="S108">IFERROR(INDEX($D$2:$G$418,SMALL(IF($G$2:$G$418=$R$6,ROW($G$2:$G$418)),ROW(101:101))-1,2),"-")</f>
        <v>-</v>
      </c>
      <c r="T108" s="66" t="str">
        <f t="array" ref="T108">IFERROR(INDEX($D$2:$G$418,SMALL(IF($G$2:$G$418=$R$6,ROW($G$2:$G$418)),ROW(101:101))-1,3),"-")</f>
        <v>-</v>
      </c>
    </row>
    <row r="109" spans="2:20" ht="30" x14ac:dyDescent="0.25">
      <c r="B109" s="35" t="s">
        <v>23</v>
      </c>
      <c r="C109" s="91" t="s">
        <v>285</v>
      </c>
      <c r="D109" s="92" t="s">
        <v>286</v>
      </c>
      <c r="E109" s="61">
        <f ca="1">SUMIF('Process information'!$I$41:$I$759,Summary!D109,'Process information'!$J$41:$J$735)</f>
        <v>0</v>
      </c>
      <c r="F109" s="51">
        <f>SUMIF('Process information'!$I$41:$I$735,Summary!D109,'Process information'!$K$41:$K$735)</f>
        <v>0</v>
      </c>
      <c r="G109" s="98" t="str">
        <f t="shared" si="3"/>
        <v>-</v>
      </c>
      <c r="I109" s="78" t="str">
        <f t="array" ref="I109">IFERROR(INDEX($D$2:$G$418,SMALL(IF($G$2:$G$418=$I$3,ROW($G$2:$G$418)),ROW(102:102))-1,1),"-")</f>
        <v>-</v>
      </c>
      <c r="J109" s="71" t="str">
        <f t="array" ref="J109">IFERROR(INDEX($D$2:$G$418,SMALL(IF($G$2:$G$418=$I$3,ROW($G$2:$G$418)),ROW(102:102))-1,2),"-")</f>
        <v>-</v>
      </c>
      <c r="K109" s="76" t="str">
        <f t="array" ref="K109">IFERROR(INDEX($D$2:$G$418,SMALL(IF($G$2:$G$418=$I$3,ROW($G$2:$G$418)),ROW(102:102))-1,3),"-")</f>
        <v>-</v>
      </c>
      <c r="M109" s="78" t="str">
        <f t="array" ref="M109">IF(ISNA(INDEX($R$8:$R$174,MATCH(0,COUNTIF($M$7:M108,$R$8:$R$174),0))),"-",INDEX($R$8:$R$174,MATCH(0,COUNTIF($M$7:M108,$R$8:$R$174),0)))</f>
        <v>-</v>
      </c>
      <c r="N109" s="80">
        <f t="shared" si="4"/>
        <v>0</v>
      </c>
      <c r="O109" s="81">
        <f t="shared" si="5"/>
        <v>0</v>
      </c>
      <c r="R109" s="36" t="str">
        <f t="array" ref="R109">IFERROR(INDEX($B$2:$G$418,SMALL(IF($G$2:$G$418=$R$6,ROW($G$2:$G$418)),ROW(102:102))-1,1),"-")</f>
        <v>-</v>
      </c>
      <c r="S109" s="36" t="str">
        <f t="array" ref="S109">IFERROR(INDEX($D$2:$G$418,SMALL(IF($G$2:$G$418=$R$6,ROW($G$2:$G$418)),ROW(102:102))-1,2),"-")</f>
        <v>-</v>
      </c>
      <c r="T109" s="66" t="str">
        <f t="array" ref="T109">IFERROR(INDEX($D$2:$G$418,SMALL(IF($G$2:$G$418=$R$6,ROW($G$2:$G$418)),ROW(102:102))-1,3),"-")</f>
        <v>-</v>
      </c>
    </row>
    <row r="110" spans="2:20" ht="30" x14ac:dyDescent="0.25">
      <c r="B110" s="35" t="s">
        <v>23</v>
      </c>
      <c r="C110" s="91" t="s">
        <v>287</v>
      </c>
      <c r="D110" s="92" t="s">
        <v>288</v>
      </c>
      <c r="E110" s="61">
        <f ca="1">SUMIF('Process information'!$I$41:$I$759,Summary!D110,'Process information'!$J$41:$J$735)</f>
        <v>0</v>
      </c>
      <c r="F110" s="51">
        <f>SUMIF('Process information'!$I$41:$I$735,Summary!D110,'Process information'!$K$41:$K$735)</f>
        <v>0</v>
      </c>
      <c r="G110" s="98" t="str">
        <f t="shared" si="3"/>
        <v>-</v>
      </c>
      <c r="I110" s="78" t="str">
        <f t="array" ref="I110">IFERROR(INDEX($D$2:$G$418,SMALL(IF($G$2:$G$418=$I$3,ROW($G$2:$G$418)),ROW(103:103))-1,1),"-")</f>
        <v>-</v>
      </c>
      <c r="J110" s="71" t="str">
        <f t="array" ref="J110">IFERROR(INDEX($D$2:$G$418,SMALL(IF($G$2:$G$418=$I$3,ROW($G$2:$G$418)),ROW(103:103))-1,2),"-")</f>
        <v>-</v>
      </c>
      <c r="K110" s="76" t="str">
        <f t="array" ref="K110">IFERROR(INDEX($D$2:$G$418,SMALL(IF($G$2:$G$418=$I$3,ROW($G$2:$G$418)),ROW(103:103))-1,3),"-")</f>
        <v>-</v>
      </c>
      <c r="M110" s="78" t="str">
        <f t="array" ref="M110">IF(ISNA(INDEX($R$8:$R$174,MATCH(0,COUNTIF($M$7:M109,$R$8:$R$174),0))),"-",INDEX($R$8:$R$174,MATCH(0,COUNTIF($M$7:M109,$R$8:$R$174),0)))</f>
        <v>-</v>
      </c>
      <c r="N110" s="80">
        <f t="shared" si="4"/>
        <v>0</v>
      </c>
      <c r="O110" s="81">
        <f t="shared" si="5"/>
        <v>0</v>
      </c>
      <c r="R110" s="36" t="str">
        <f t="array" ref="R110">IFERROR(INDEX($B$2:$G$418,SMALL(IF($G$2:$G$418=$R$6,ROW($G$2:$G$418)),ROW(103:103))-1,1),"-")</f>
        <v>-</v>
      </c>
      <c r="S110" s="36" t="str">
        <f t="array" ref="S110">IFERROR(INDEX($D$2:$G$418,SMALL(IF($G$2:$G$418=$R$6,ROW($G$2:$G$418)),ROW(103:103))-1,2),"-")</f>
        <v>-</v>
      </c>
      <c r="T110" s="66" t="str">
        <f t="array" ref="T110">IFERROR(INDEX($D$2:$G$418,SMALL(IF($G$2:$G$418=$R$6,ROW($G$2:$G$418)),ROW(103:103))-1,3),"-")</f>
        <v>-</v>
      </c>
    </row>
    <row r="111" spans="2:20" ht="90" x14ac:dyDescent="0.25">
      <c r="B111" s="35" t="s">
        <v>202</v>
      </c>
      <c r="C111" s="91" t="s">
        <v>289</v>
      </c>
      <c r="D111" s="92" t="s">
        <v>290</v>
      </c>
      <c r="E111" s="61">
        <f ca="1">SUMIF('Process information'!$I$41:$I$759,Summary!D111,'Process information'!$J$41:$J$735)</f>
        <v>0</v>
      </c>
      <c r="F111" s="51">
        <f>SUMIF('Process information'!$I$41:$I$735,Summary!D111,'Process information'!$K$41:$K$735)</f>
        <v>0</v>
      </c>
      <c r="G111" s="98" t="str">
        <f t="shared" si="3"/>
        <v>-</v>
      </c>
      <c r="I111" s="78" t="str">
        <f t="array" ref="I111">IFERROR(INDEX($D$2:$G$418,SMALL(IF($G$2:$G$418=$I$3,ROW($G$2:$G$418)),ROW(104:104))-1,1),"-")</f>
        <v>-</v>
      </c>
      <c r="J111" s="71" t="str">
        <f t="array" ref="J111">IFERROR(INDEX($D$2:$G$418,SMALL(IF($G$2:$G$418=$I$3,ROW($G$2:$G$418)),ROW(104:104))-1,2),"-")</f>
        <v>-</v>
      </c>
      <c r="K111" s="76" t="str">
        <f t="array" ref="K111">IFERROR(INDEX($D$2:$G$418,SMALL(IF($G$2:$G$418=$I$3,ROW($G$2:$G$418)),ROW(104:104))-1,3),"-")</f>
        <v>-</v>
      </c>
      <c r="M111" s="78" t="str">
        <f t="array" ref="M111">IF(ISNA(INDEX($R$8:$R$174,MATCH(0,COUNTIF($M$7:M110,$R$8:$R$174),0))),"-",INDEX($R$8:$R$174,MATCH(0,COUNTIF($M$7:M110,$R$8:$R$174),0)))</f>
        <v>-</v>
      </c>
      <c r="N111" s="80">
        <f t="shared" si="4"/>
        <v>0</v>
      </c>
      <c r="O111" s="81">
        <f t="shared" si="5"/>
        <v>0</v>
      </c>
      <c r="R111" s="36" t="str">
        <f t="array" ref="R111">IFERROR(INDEX($B$2:$G$418,SMALL(IF($G$2:$G$418=$R$6,ROW($G$2:$G$418)),ROW(104:104))-1,1),"-")</f>
        <v>-</v>
      </c>
      <c r="S111" s="36" t="str">
        <f t="array" ref="S111">IFERROR(INDEX($D$2:$G$418,SMALL(IF($G$2:$G$418=$R$6,ROW($G$2:$G$418)),ROW(104:104))-1,2),"-")</f>
        <v>-</v>
      </c>
      <c r="T111" s="66" t="str">
        <f t="array" ref="T111">IFERROR(INDEX($D$2:$G$418,SMALL(IF($G$2:$G$418=$R$6,ROW($G$2:$G$418)),ROW(104:104))-1,3),"-")</f>
        <v>-</v>
      </c>
    </row>
    <row r="112" spans="2:20" x14ac:dyDescent="0.25">
      <c r="B112" s="35" t="s">
        <v>22</v>
      </c>
      <c r="C112" s="91" t="s">
        <v>291</v>
      </c>
      <c r="D112" s="92" t="s">
        <v>292</v>
      </c>
      <c r="E112" s="61">
        <f ca="1">SUMIF('Process information'!$I$41:$I$759,Summary!D112,'Process information'!$J$41:$J$735)</f>
        <v>0</v>
      </c>
      <c r="F112" s="51">
        <f>SUMIF('Process information'!$I$41:$I$735,Summary!D112,'Process information'!$K$41:$K$735)</f>
        <v>0</v>
      </c>
      <c r="G112" s="98" t="str">
        <f t="shared" si="3"/>
        <v>-</v>
      </c>
      <c r="I112" s="78" t="str">
        <f t="array" ref="I112">IFERROR(INDEX($D$2:$G$418,SMALL(IF($G$2:$G$418=$I$3,ROW($G$2:$G$418)),ROW(105:105))-1,1),"-")</f>
        <v>-</v>
      </c>
      <c r="J112" s="71" t="str">
        <f t="array" ref="J112">IFERROR(INDEX($D$2:$G$418,SMALL(IF($G$2:$G$418=$I$3,ROW($G$2:$G$418)),ROW(105:105))-1,2),"-")</f>
        <v>-</v>
      </c>
      <c r="K112" s="76" t="str">
        <f t="array" ref="K112">IFERROR(INDEX($D$2:$G$418,SMALL(IF($G$2:$G$418=$I$3,ROW($G$2:$G$418)),ROW(105:105))-1,3),"-")</f>
        <v>-</v>
      </c>
      <c r="M112" s="78" t="str">
        <f t="array" ref="M112">IF(ISNA(INDEX($R$8:$R$174,MATCH(0,COUNTIF($M$7:M111,$R$8:$R$174),0))),"-",INDEX($R$8:$R$174,MATCH(0,COUNTIF($M$7:M111,$R$8:$R$174),0)))</f>
        <v>-</v>
      </c>
      <c r="N112" s="80">
        <f t="shared" si="4"/>
        <v>0</v>
      </c>
      <c r="O112" s="81">
        <f t="shared" si="5"/>
        <v>0</v>
      </c>
      <c r="R112" s="36" t="str">
        <f t="array" ref="R112">IFERROR(INDEX($B$2:$G$418,SMALL(IF($G$2:$G$418=$R$6,ROW($G$2:$G$418)),ROW(105:105))-1,1),"-")</f>
        <v>-</v>
      </c>
      <c r="S112" s="36" t="str">
        <f t="array" ref="S112">IFERROR(INDEX($D$2:$G$418,SMALL(IF($G$2:$G$418=$R$6,ROW($G$2:$G$418)),ROW(105:105))-1,2),"-")</f>
        <v>-</v>
      </c>
      <c r="T112" s="66" t="str">
        <f t="array" ref="T112">IFERROR(INDEX($D$2:$G$418,SMALL(IF($G$2:$G$418=$R$6,ROW($G$2:$G$418)),ROW(105:105))-1,3),"-")</f>
        <v>-</v>
      </c>
    </row>
    <row r="113" spans="2:20" ht="90" x14ac:dyDescent="0.25">
      <c r="B113" s="35" t="s">
        <v>202</v>
      </c>
      <c r="C113" s="91" t="s">
        <v>293</v>
      </c>
      <c r="D113" s="92" t="s">
        <v>294</v>
      </c>
      <c r="E113" s="61">
        <f ca="1">SUMIF('Process information'!$I$41:$I$759,Summary!D113,'Process information'!$J$41:$J$735)</f>
        <v>0</v>
      </c>
      <c r="F113" s="51">
        <f>SUMIF('Process information'!$I$41:$I$735,Summary!D113,'Process information'!$K$41:$K$735)</f>
        <v>0</v>
      </c>
      <c r="G113" s="98" t="str">
        <f t="shared" si="3"/>
        <v>-</v>
      </c>
      <c r="I113" s="78" t="str">
        <f t="array" ref="I113">IFERROR(INDEX($D$2:$G$418,SMALL(IF($G$2:$G$418=$I$3,ROW($G$2:$G$418)),ROW(106:106))-1,1),"-")</f>
        <v>-</v>
      </c>
      <c r="J113" s="71" t="str">
        <f t="array" ref="J113">IFERROR(INDEX($D$2:$G$418,SMALL(IF($G$2:$G$418=$I$3,ROW($G$2:$G$418)),ROW(106:106))-1,2),"-")</f>
        <v>-</v>
      </c>
      <c r="K113" s="76" t="str">
        <f t="array" ref="K113">IFERROR(INDEX($D$2:$G$418,SMALL(IF($G$2:$G$418=$I$3,ROW($G$2:$G$418)),ROW(106:106))-1,3),"-")</f>
        <v>-</v>
      </c>
      <c r="M113" s="78" t="str">
        <f t="array" ref="M113">IF(ISNA(INDEX($R$8:$R$174,MATCH(0,COUNTIF($M$7:M112,$R$8:$R$174),0))),"-",INDEX($R$8:$R$174,MATCH(0,COUNTIF($M$7:M112,$R$8:$R$174),0)))</f>
        <v>-</v>
      </c>
      <c r="N113" s="80">
        <f t="shared" si="4"/>
        <v>0</v>
      </c>
      <c r="O113" s="81">
        <f t="shared" si="5"/>
        <v>0</v>
      </c>
      <c r="R113" s="36" t="str">
        <f t="array" ref="R113">IFERROR(INDEX($B$2:$G$418,SMALL(IF($G$2:$G$418=$R$6,ROW($G$2:$G$418)),ROW(106:106))-1,1),"-")</f>
        <v>-</v>
      </c>
      <c r="S113" s="36" t="str">
        <f t="array" ref="S113">IFERROR(INDEX($D$2:$G$418,SMALL(IF($G$2:$G$418=$R$6,ROW($G$2:$G$418)),ROW(106:106))-1,2),"-")</f>
        <v>-</v>
      </c>
      <c r="T113" s="66" t="str">
        <f t="array" ref="T113">IFERROR(INDEX($D$2:$G$418,SMALL(IF($G$2:$G$418=$R$6,ROW($G$2:$G$418)),ROW(106:106))-1,3),"-")</f>
        <v>-</v>
      </c>
    </row>
    <row r="114" spans="2:20" ht="90" x14ac:dyDescent="0.25">
      <c r="B114" s="35" t="s">
        <v>202</v>
      </c>
      <c r="C114" s="91" t="s">
        <v>295</v>
      </c>
      <c r="D114" s="92" t="s">
        <v>296</v>
      </c>
      <c r="E114" s="61">
        <f ca="1">SUMIF('Process information'!$I$41:$I$759,Summary!D114,'Process information'!$J$41:$J$735)</f>
        <v>0</v>
      </c>
      <c r="F114" s="51">
        <f>SUMIF('Process information'!$I$41:$I$735,Summary!D114,'Process information'!$K$41:$K$735)</f>
        <v>0</v>
      </c>
      <c r="G114" s="98" t="str">
        <f t="shared" si="3"/>
        <v>-</v>
      </c>
      <c r="I114" s="78" t="str">
        <f t="array" ref="I114">IFERROR(INDEX($D$2:$G$418,SMALL(IF($G$2:$G$418=$I$3,ROW($G$2:$G$418)),ROW(107:107))-1,1),"-")</f>
        <v>-</v>
      </c>
      <c r="J114" s="71" t="str">
        <f t="array" ref="J114">IFERROR(INDEX($D$2:$G$418,SMALL(IF($G$2:$G$418=$I$3,ROW($G$2:$G$418)),ROW(107:107))-1,2),"-")</f>
        <v>-</v>
      </c>
      <c r="K114" s="76" t="str">
        <f t="array" ref="K114">IFERROR(INDEX($D$2:$G$418,SMALL(IF($G$2:$G$418=$I$3,ROW($G$2:$G$418)),ROW(107:107))-1,3),"-")</f>
        <v>-</v>
      </c>
      <c r="M114" s="78" t="str">
        <f t="array" ref="M114">IF(ISNA(INDEX($R$8:$R$174,MATCH(0,COUNTIF($M$7:M113,$R$8:$R$174),0))),"-",INDEX($R$8:$R$174,MATCH(0,COUNTIF($M$7:M113,$R$8:$R$174),0)))</f>
        <v>-</v>
      </c>
      <c r="N114" s="80">
        <f t="shared" si="4"/>
        <v>0</v>
      </c>
      <c r="O114" s="81">
        <f t="shared" si="5"/>
        <v>0</v>
      </c>
      <c r="R114" s="36" t="str">
        <f t="array" ref="R114">IFERROR(INDEX($B$2:$G$418,SMALL(IF($G$2:$G$418=$R$6,ROW($G$2:$G$418)),ROW(107:107))-1,1),"-")</f>
        <v>-</v>
      </c>
      <c r="S114" s="36" t="str">
        <f t="array" ref="S114">IFERROR(INDEX($D$2:$G$418,SMALL(IF($G$2:$G$418=$R$6,ROW($G$2:$G$418)),ROW(107:107))-1,2),"-")</f>
        <v>-</v>
      </c>
      <c r="T114" s="66" t="str">
        <f t="array" ref="T114">IFERROR(INDEX($D$2:$G$418,SMALL(IF($G$2:$G$418=$R$6,ROW($G$2:$G$418)),ROW(107:107))-1,3),"-")</f>
        <v>-</v>
      </c>
    </row>
    <row r="115" spans="2:20" ht="90" x14ac:dyDescent="0.25">
      <c r="B115" s="35" t="s">
        <v>202</v>
      </c>
      <c r="C115" s="91" t="s">
        <v>297</v>
      </c>
      <c r="D115" s="92" t="s">
        <v>298</v>
      </c>
      <c r="E115" s="61">
        <f ca="1">SUMIF('Process information'!$I$41:$I$759,Summary!D115,'Process information'!$J$41:$J$735)</f>
        <v>0</v>
      </c>
      <c r="F115" s="51">
        <f>SUMIF('Process information'!$I$41:$I$735,Summary!D115,'Process information'!$K$41:$K$735)</f>
        <v>0</v>
      </c>
      <c r="G115" s="98" t="str">
        <f t="shared" si="3"/>
        <v>-</v>
      </c>
      <c r="I115" s="78" t="str">
        <f t="array" ref="I115">IFERROR(INDEX($D$2:$G$418,SMALL(IF($G$2:$G$418=$I$3,ROW($G$2:$G$418)),ROW(108:108))-1,1),"-")</f>
        <v>-</v>
      </c>
      <c r="J115" s="71" t="str">
        <f t="array" ref="J115">IFERROR(INDEX($D$2:$G$418,SMALL(IF($G$2:$G$418=$I$3,ROW($G$2:$G$418)),ROW(108:108))-1,2),"-")</f>
        <v>-</v>
      </c>
      <c r="K115" s="76" t="str">
        <f t="array" ref="K115">IFERROR(INDEX($D$2:$G$418,SMALL(IF($G$2:$G$418=$I$3,ROW($G$2:$G$418)),ROW(108:108))-1,3),"-")</f>
        <v>-</v>
      </c>
      <c r="M115" s="78" t="str">
        <f t="array" ref="M115">IF(ISNA(INDEX($R$8:$R$174,MATCH(0,COUNTIF($M$7:M114,$R$8:$R$174),0))),"-",INDEX($R$8:$R$174,MATCH(0,COUNTIF($M$7:M114,$R$8:$R$174),0)))</f>
        <v>-</v>
      </c>
      <c r="N115" s="80">
        <f t="shared" si="4"/>
        <v>0</v>
      </c>
      <c r="O115" s="81">
        <f t="shared" si="5"/>
        <v>0</v>
      </c>
      <c r="R115" s="36" t="str">
        <f t="array" ref="R115">IFERROR(INDEX($B$2:$G$418,SMALL(IF($G$2:$G$418=$R$6,ROW($G$2:$G$418)),ROW(108:108))-1,1),"-")</f>
        <v>-</v>
      </c>
      <c r="S115" s="36" t="str">
        <f t="array" ref="S115">IFERROR(INDEX($D$2:$G$418,SMALL(IF($G$2:$G$418=$R$6,ROW($G$2:$G$418)),ROW(108:108))-1,2),"-")</f>
        <v>-</v>
      </c>
      <c r="T115" s="66" t="str">
        <f t="array" ref="T115">IFERROR(INDEX($D$2:$G$418,SMALL(IF($G$2:$G$418=$R$6,ROW($G$2:$G$418)),ROW(108:108))-1,3),"-")</f>
        <v>-</v>
      </c>
    </row>
    <row r="116" spans="2:20" ht="90" x14ac:dyDescent="0.25">
      <c r="B116" s="35" t="s">
        <v>202</v>
      </c>
      <c r="C116" s="91" t="s">
        <v>299</v>
      </c>
      <c r="D116" s="92" t="s">
        <v>300</v>
      </c>
      <c r="E116" s="61">
        <f ca="1">SUMIF('Process information'!$I$41:$I$759,Summary!D116,'Process information'!$J$41:$J$735)</f>
        <v>0</v>
      </c>
      <c r="F116" s="51">
        <f>SUMIF('Process information'!$I$41:$I$735,Summary!D116,'Process information'!$K$41:$K$735)</f>
        <v>0</v>
      </c>
      <c r="G116" s="98" t="str">
        <f t="shared" si="3"/>
        <v>-</v>
      </c>
      <c r="I116" s="78" t="str">
        <f t="array" ref="I116">IFERROR(INDEX($D$2:$G$418,SMALL(IF($G$2:$G$418=$I$3,ROW($G$2:$G$418)),ROW(109:109))-1,1),"-")</f>
        <v>-</v>
      </c>
      <c r="J116" s="71" t="str">
        <f t="array" ref="J116">IFERROR(INDEX($D$2:$G$418,SMALL(IF($G$2:$G$418=$I$3,ROW($G$2:$G$418)),ROW(109:109))-1,2),"-")</f>
        <v>-</v>
      </c>
      <c r="K116" s="76" t="str">
        <f t="array" ref="K116">IFERROR(INDEX($D$2:$G$418,SMALL(IF($G$2:$G$418=$I$3,ROW($G$2:$G$418)),ROW(109:109))-1,3),"-")</f>
        <v>-</v>
      </c>
      <c r="M116" s="78" t="str">
        <f t="array" ref="M116">IF(ISNA(INDEX($R$8:$R$174,MATCH(0,COUNTIF($M$7:M115,$R$8:$R$174),0))),"-",INDEX($R$8:$R$174,MATCH(0,COUNTIF($M$7:M115,$R$8:$R$174),0)))</f>
        <v>-</v>
      </c>
      <c r="N116" s="80">
        <f t="shared" si="4"/>
        <v>0</v>
      </c>
      <c r="O116" s="81">
        <f t="shared" si="5"/>
        <v>0</v>
      </c>
      <c r="R116" s="36" t="str">
        <f t="array" ref="R116">IFERROR(INDEX($B$2:$G$418,SMALL(IF($G$2:$G$418=$R$6,ROW($G$2:$G$418)),ROW(109:109))-1,1),"-")</f>
        <v>-</v>
      </c>
      <c r="S116" s="36" t="str">
        <f t="array" ref="S116">IFERROR(INDEX($D$2:$G$418,SMALL(IF($G$2:$G$418=$R$6,ROW($G$2:$G$418)),ROW(109:109))-1,2),"-")</f>
        <v>-</v>
      </c>
      <c r="T116" s="66" t="str">
        <f t="array" ref="T116">IFERROR(INDEX($D$2:$G$418,SMALL(IF($G$2:$G$418=$R$6,ROW($G$2:$G$418)),ROW(109:109))-1,3),"-")</f>
        <v>-</v>
      </c>
    </row>
    <row r="117" spans="2:20" ht="90" x14ac:dyDescent="0.25">
      <c r="B117" s="35" t="s">
        <v>202</v>
      </c>
      <c r="C117" s="91" t="s">
        <v>301</v>
      </c>
      <c r="D117" s="92" t="s">
        <v>302</v>
      </c>
      <c r="E117" s="61">
        <f ca="1">SUMIF('Process information'!$I$41:$I$759,Summary!D117,'Process information'!$J$41:$J$735)</f>
        <v>0</v>
      </c>
      <c r="F117" s="51">
        <f>SUMIF('Process information'!$I$41:$I$735,Summary!D117,'Process information'!$K$41:$K$735)</f>
        <v>0</v>
      </c>
      <c r="G117" s="98" t="str">
        <f t="shared" si="3"/>
        <v>-</v>
      </c>
      <c r="I117" s="78" t="str">
        <f t="array" ref="I117">IFERROR(INDEX($D$2:$G$418,SMALL(IF($G$2:$G$418=$I$3,ROW($G$2:$G$418)),ROW(110:110))-1,1),"-")</f>
        <v>-</v>
      </c>
      <c r="J117" s="71" t="str">
        <f t="array" ref="J117">IFERROR(INDEX($D$2:$G$418,SMALL(IF($G$2:$G$418=$I$3,ROW($G$2:$G$418)),ROW(110:110))-1,2),"-")</f>
        <v>-</v>
      </c>
      <c r="K117" s="76" t="str">
        <f t="array" ref="K117">IFERROR(INDEX($D$2:$G$418,SMALL(IF($G$2:$G$418=$I$3,ROW($G$2:$G$418)),ROW(110:110))-1,3),"-")</f>
        <v>-</v>
      </c>
      <c r="M117" s="78" t="str">
        <f t="array" ref="M117">IF(ISNA(INDEX($R$8:$R$174,MATCH(0,COUNTIF($M$7:M116,$R$8:$R$174),0))),"-",INDEX($R$8:$R$174,MATCH(0,COUNTIF($M$7:M116,$R$8:$R$174),0)))</f>
        <v>-</v>
      </c>
      <c r="N117" s="80">
        <f t="shared" si="4"/>
        <v>0</v>
      </c>
      <c r="O117" s="81">
        <f t="shared" si="5"/>
        <v>0</v>
      </c>
      <c r="R117" s="36" t="str">
        <f t="array" ref="R117">IFERROR(INDEX($B$2:$G$418,SMALL(IF($G$2:$G$418=$R$6,ROW($G$2:$G$418)),ROW(110:110))-1,1),"-")</f>
        <v>-</v>
      </c>
      <c r="S117" s="36" t="str">
        <f t="array" ref="S117">IFERROR(INDEX($D$2:$G$418,SMALL(IF($G$2:$G$418=$R$6,ROW($G$2:$G$418)),ROW(110:110))-1,2),"-")</f>
        <v>-</v>
      </c>
      <c r="T117" s="66" t="str">
        <f t="array" ref="T117">IFERROR(INDEX($D$2:$G$418,SMALL(IF($G$2:$G$418=$R$6,ROW($G$2:$G$418)),ROW(110:110))-1,3),"-")</f>
        <v>-</v>
      </c>
    </row>
    <row r="118" spans="2:20" ht="90" x14ac:dyDescent="0.25">
      <c r="B118" s="35" t="s">
        <v>202</v>
      </c>
      <c r="C118" s="91" t="s">
        <v>303</v>
      </c>
      <c r="D118" s="92" t="s">
        <v>304</v>
      </c>
      <c r="E118" s="61">
        <f ca="1">SUMIF('Process information'!$I$41:$I$759,Summary!D118,'Process information'!$J$41:$J$735)</f>
        <v>0</v>
      </c>
      <c r="F118" s="51">
        <f>SUMIF('Process information'!$I$41:$I$735,Summary!D118,'Process information'!$K$41:$K$735)</f>
        <v>0</v>
      </c>
      <c r="G118" s="98" t="str">
        <f t="shared" si="3"/>
        <v>-</v>
      </c>
      <c r="I118" s="78" t="str">
        <f t="array" ref="I118">IFERROR(INDEX($D$2:$G$418,SMALL(IF($G$2:$G$418=$I$3,ROW($G$2:$G$418)),ROW(111:111))-1,1),"-")</f>
        <v>-</v>
      </c>
      <c r="J118" s="71" t="str">
        <f t="array" ref="J118">IFERROR(INDEX($D$2:$G$418,SMALL(IF($G$2:$G$418=$I$3,ROW($G$2:$G$418)),ROW(111:111))-1,2),"-")</f>
        <v>-</v>
      </c>
      <c r="K118" s="76" t="str">
        <f t="array" ref="K118">IFERROR(INDEX($D$2:$G$418,SMALL(IF($G$2:$G$418=$I$3,ROW($G$2:$G$418)),ROW(111:111))-1,3),"-")</f>
        <v>-</v>
      </c>
      <c r="M118" s="78" t="str">
        <f t="array" ref="M118">IF(ISNA(INDEX($R$8:$R$174,MATCH(0,COUNTIF($M$7:M117,$R$8:$R$174),0))),"-",INDEX($R$8:$R$174,MATCH(0,COUNTIF($M$7:M117,$R$8:$R$174),0)))</f>
        <v>-</v>
      </c>
      <c r="N118" s="80">
        <f t="shared" si="4"/>
        <v>0</v>
      </c>
      <c r="O118" s="81">
        <f t="shared" si="5"/>
        <v>0</v>
      </c>
      <c r="R118" s="36" t="str">
        <f t="array" ref="R118">IFERROR(INDEX($B$2:$G$418,SMALL(IF($G$2:$G$418=$R$6,ROW($G$2:$G$418)),ROW(111:111))-1,1),"-")</f>
        <v>-</v>
      </c>
      <c r="S118" s="36" t="str">
        <f t="array" ref="S118">IFERROR(INDEX($D$2:$G$418,SMALL(IF($G$2:$G$418=$R$6,ROW($G$2:$G$418)),ROW(111:111))-1,2),"-")</f>
        <v>-</v>
      </c>
      <c r="T118" s="66" t="str">
        <f t="array" ref="T118">IFERROR(INDEX($D$2:$G$418,SMALL(IF($G$2:$G$418=$R$6,ROW($G$2:$G$418)),ROW(111:111))-1,3),"-")</f>
        <v>-</v>
      </c>
    </row>
    <row r="119" spans="2:20" ht="90" x14ac:dyDescent="0.25">
      <c r="B119" s="35" t="s">
        <v>202</v>
      </c>
      <c r="C119" s="91" t="s">
        <v>305</v>
      </c>
      <c r="D119" s="92" t="s">
        <v>306</v>
      </c>
      <c r="E119" s="61">
        <f ca="1">SUMIF('Process information'!$I$41:$I$759,Summary!D119,'Process information'!$J$41:$J$735)</f>
        <v>0</v>
      </c>
      <c r="F119" s="51">
        <f>SUMIF('Process information'!$I$41:$I$735,Summary!D119,'Process information'!$K$41:$K$735)</f>
        <v>0</v>
      </c>
      <c r="G119" s="98" t="str">
        <f t="shared" si="3"/>
        <v>-</v>
      </c>
      <c r="I119" s="78" t="str">
        <f t="array" ref="I119">IFERROR(INDEX($D$2:$G$418,SMALL(IF($G$2:$G$418=$I$3,ROW($G$2:$G$418)),ROW(112:112))-1,1),"-")</f>
        <v>-</v>
      </c>
      <c r="J119" s="71" t="str">
        <f t="array" ref="J119">IFERROR(INDEX($D$2:$G$418,SMALL(IF($G$2:$G$418=$I$3,ROW($G$2:$G$418)),ROW(112:112))-1,2),"-")</f>
        <v>-</v>
      </c>
      <c r="K119" s="76" t="str">
        <f t="array" ref="K119">IFERROR(INDEX($D$2:$G$418,SMALL(IF($G$2:$G$418=$I$3,ROW($G$2:$G$418)),ROW(112:112))-1,3),"-")</f>
        <v>-</v>
      </c>
      <c r="M119" s="78" t="str">
        <f t="array" ref="M119">IF(ISNA(INDEX($R$8:$R$174,MATCH(0,COUNTIF($M$7:M118,$R$8:$R$174),0))),"-",INDEX($R$8:$R$174,MATCH(0,COUNTIF($M$7:M118,$R$8:$R$174),0)))</f>
        <v>-</v>
      </c>
      <c r="N119" s="80">
        <f t="shared" si="4"/>
        <v>0</v>
      </c>
      <c r="O119" s="81">
        <f t="shared" si="5"/>
        <v>0</v>
      </c>
      <c r="R119" s="36" t="str">
        <f t="array" ref="R119">IFERROR(INDEX($B$2:$G$418,SMALL(IF($G$2:$G$418=$R$6,ROW($G$2:$G$418)),ROW(112:112))-1,1),"-")</f>
        <v>-</v>
      </c>
      <c r="S119" s="36" t="str">
        <f t="array" ref="S119">IFERROR(INDEX($D$2:$G$418,SMALL(IF($G$2:$G$418=$R$6,ROW($G$2:$G$418)),ROW(112:112))-1,2),"-")</f>
        <v>-</v>
      </c>
      <c r="T119" s="66" t="str">
        <f t="array" ref="T119">IFERROR(INDEX($D$2:$G$418,SMALL(IF($G$2:$G$418=$R$6,ROW($G$2:$G$418)),ROW(112:112))-1,3),"-")</f>
        <v>-</v>
      </c>
    </row>
    <row r="120" spans="2:20" ht="30" x14ac:dyDescent="0.25">
      <c r="B120" s="35" t="s">
        <v>60</v>
      </c>
      <c r="C120" s="91" t="s">
        <v>307</v>
      </c>
      <c r="D120" s="92" t="s">
        <v>308</v>
      </c>
      <c r="E120" s="61">
        <f ca="1">SUMIF('Process information'!$I$41:$I$759,Summary!D120,'Process information'!$J$41:$J$735)</f>
        <v>0</v>
      </c>
      <c r="F120" s="51">
        <f>SUMIF('Process information'!$I$41:$I$735,Summary!D120,'Process information'!$K$41:$K$735)</f>
        <v>0</v>
      </c>
      <c r="G120" s="98" t="str">
        <f t="shared" si="3"/>
        <v>-</v>
      </c>
      <c r="I120" s="78" t="str">
        <f t="array" ref="I120">IFERROR(INDEX($D$2:$G$418,SMALL(IF($G$2:$G$418=$I$3,ROW($G$2:$G$418)),ROW(113:113))-1,1),"-")</f>
        <v>-</v>
      </c>
      <c r="J120" s="71" t="str">
        <f t="array" ref="J120">IFERROR(INDEX($D$2:$G$418,SMALL(IF($G$2:$G$418=$I$3,ROW($G$2:$G$418)),ROW(113:113))-1,2),"-")</f>
        <v>-</v>
      </c>
      <c r="K120" s="76" t="str">
        <f t="array" ref="K120">IFERROR(INDEX($D$2:$G$418,SMALL(IF($G$2:$G$418=$I$3,ROW($G$2:$G$418)),ROW(113:113))-1,3),"-")</f>
        <v>-</v>
      </c>
      <c r="M120" s="78" t="str">
        <f t="array" ref="M120">IF(ISNA(INDEX($R$8:$R$174,MATCH(0,COUNTIF($M$7:M119,$R$8:$R$174),0))),"-",INDEX($R$8:$R$174,MATCH(0,COUNTIF($M$7:M119,$R$8:$R$174),0)))</f>
        <v>-</v>
      </c>
      <c r="N120" s="80">
        <f t="shared" si="4"/>
        <v>0</v>
      </c>
      <c r="O120" s="81">
        <f t="shared" si="5"/>
        <v>0</v>
      </c>
      <c r="R120" s="36" t="str">
        <f t="array" ref="R120">IFERROR(INDEX($B$2:$G$418,SMALL(IF($G$2:$G$418=$R$6,ROW($G$2:$G$418)),ROW(113:113))-1,1),"-")</f>
        <v>-</v>
      </c>
      <c r="S120" s="36" t="str">
        <f t="array" ref="S120">IFERROR(INDEX($D$2:$G$418,SMALL(IF($G$2:$G$418=$R$6,ROW($G$2:$G$418)),ROW(113:113))-1,2),"-")</f>
        <v>-</v>
      </c>
      <c r="T120" s="66" t="str">
        <f t="array" ref="T120">IFERROR(INDEX($D$2:$G$418,SMALL(IF($G$2:$G$418=$R$6,ROW($G$2:$G$418)),ROW(113:113))-1,3),"-")</f>
        <v>-</v>
      </c>
    </row>
    <row r="121" spans="2:20" x14ac:dyDescent="0.25">
      <c r="B121" s="35" t="s">
        <v>21</v>
      </c>
      <c r="C121" s="91" t="s">
        <v>309</v>
      </c>
      <c r="D121" s="92" t="s">
        <v>310</v>
      </c>
      <c r="E121" s="61">
        <f ca="1">SUMIF('Process information'!$I$41:$I$759,Summary!D121,'Process information'!$J$41:$J$735)</f>
        <v>0</v>
      </c>
      <c r="F121" s="51">
        <f>SUMIF('Process information'!$I$41:$I$735,Summary!D121,'Process information'!$K$41:$K$735)</f>
        <v>0</v>
      </c>
      <c r="G121" s="98" t="str">
        <f t="shared" si="3"/>
        <v>-</v>
      </c>
      <c r="I121" s="78" t="str">
        <f t="array" ref="I121">IFERROR(INDEX($D$2:$G$418,SMALL(IF($G$2:$G$418=$I$3,ROW($G$2:$G$418)),ROW(114:114))-1,1),"-")</f>
        <v>-</v>
      </c>
      <c r="J121" s="71" t="str">
        <f t="array" ref="J121">IFERROR(INDEX($D$2:$G$418,SMALL(IF($G$2:$G$418=$I$3,ROW($G$2:$G$418)),ROW(114:114))-1,2),"-")</f>
        <v>-</v>
      </c>
      <c r="K121" s="76" t="str">
        <f t="array" ref="K121">IFERROR(INDEX($D$2:$G$418,SMALL(IF($G$2:$G$418=$I$3,ROW($G$2:$G$418)),ROW(114:114))-1,3),"-")</f>
        <v>-</v>
      </c>
      <c r="M121" s="78" t="str">
        <f t="array" ref="M121">IF(ISNA(INDEX($R$8:$R$174,MATCH(0,COUNTIF($M$7:M120,$R$8:$R$174),0))),"-",INDEX($R$8:$R$174,MATCH(0,COUNTIF($M$7:M120,$R$8:$R$174),0)))</f>
        <v>-</v>
      </c>
      <c r="N121" s="80">
        <f t="shared" si="4"/>
        <v>0</v>
      </c>
      <c r="O121" s="81">
        <f t="shared" si="5"/>
        <v>0</v>
      </c>
      <c r="R121" s="36" t="str">
        <f t="array" ref="R121">IFERROR(INDEX($B$2:$G$418,SMALL(IF($G$2:$G$418=$R$6,ROW($G$2:$G$418)),ROW(114:114))-1,1),"-")</f>
        <v>-</v>
      </c>
      <c r="S121" s="36" t="str">
        <f t="array" ref="S121">IFERROR(INDEX($D$2:$G$418,SMALL(IF($G$2:$G$418=$R$6,ROW($G$2:$G$418)),ROW(114:114))-1,2),"-")</f>
        <v>-</v>
      </c>
      <c r="T121" s="66" t="str">
        <f t="array" ref="T121">IFERROR(INDEX($D$2:$G$418,SMALL(IF($G$2:$G$418=$R$6,ROW($G$2:$G$418)),ROW(114:114))-1,3),"-")</f>
        <v>-</v>
      </c>
    </row>
    <row r="122" spans="2:20" x14ac:dyDescent="0.25">
      <c r="B122" s="35" t="s">
        <v>21</v>
      </c>
      <c r="C122" s="91" t="s">
        <v>311</v>
      </c>
      <c r="D122" s="92" t="s">
        <v>312</v>
      </c>
      <c r="E122" s="61">
        <f ca="1">SUMIF('Process information'!$I$41:$I$759,Summary!D122,'Process information'!$J$41:$J$735)</f>
        <v>0</v>
      </c>
      <c r="F122" s="51">
        <f>SUMIF('Process information'!$I$41:$I$735,Summary!D122,'Process information'!$K$41:$K$735)</f>
        <v>0</v>
      </c>
      <c r="G122" s="98" t="str">
        <f t="shared" si="3"/>
        <v>-</v>
      </c>
      <c r="I122" s="78" t="str">
        <f t="array" ref="I122">IFERROR(INDEX($D$2:$G$418,SMALL(IF($G$2:$G$418=$I$3,ROW($G$2:$G$418)),ROW(115:115))-1,1),"-")</f>
        <v>-</v>
      </c>
      <c r="J122" s="71" t="str">
        <f t="array" ref="J122">IFERROR(INDEX($D$2:$G$418,SMALL(IF($G$2:$G$418=$I$3,ROW($G$2:$G$418)),ROW(115:115))-1,2),"-")</f>
        <v>-</v>
      </c>
      <c r="K122" s="76" t="str">
        <f t="array" ref="K122">IFERROR(INDEX($D$2:$G$418,SMALL(IF($G$2:$G$418=$I$3,ROW($G$2:$G$418)),ROW(115:115))-1,3),"-")</f>
        <v>-</v>
      </c>
      <c r="M122" s="78" t="str">
        <f t="array" ref="M122">IF(ISNA(INDEX($R$8:$R$174,MATCH(0,COUNTIF($M$7:M121,$R$8:$R$174),0))),"-",INDEX($R$8:$R$174,MATCH(0,COUNTIF($M$7:M121,$R$8:$R$174),0)))</f>
        <v>-</v>
      </c>
      <c r="N122" s="80">
        <f t="shared" si="4"/>
        <v>0</v>
      </c>
      <c r="O122" s="81">
        <f t="shared" si="5"/>
        <v>0</v>
      </c>
      <c r="R122" s="36" t="str">
        <f t="array" ref="R122">IFERROR(INDEX($B$2:$G$418,SMALL(IF($G$2:$G$418=$R$6,ROW($G$2:$G$418)),ROW(115:115))-1,1),"-")</f>
        <v>-</v>
      </c>
      <c r="S122" s="36" t="str">
        <f t="array" ref="S122">IFERROR(INDEX($D$2:$G$418,SMALL(IF($G$2:$G$418=$R$6,ROW($G$2:$G$418)),ROW(115:115))-1,2),"-")</f>
        <v>-</v>
      </c>
      <c r="T122" s="66" t="str">
        <f t="array" ref="T122">IFERROR(INDEX($D$2:$G$418,SMALL(IF($G$2:$G$418=$R$6,ROW($G$2:$G$418)),ROW(115:115))-1,3),"-")</f>
        <v>-</v>
      </c>
    </row>
    <row r="123" spans="2:20" x14ac:dyDescent="0.25">
      <c r="B123" s="35" t="s">
        <v>21</v>
      </c>
      <c r="C123" s="91" t="s">
        <v>313</v>
      </c>
      <c r="D123" s="92" t="s">
        <v>314</v>
      </c>
      <c r="E123" s="61">
        <f ca="1">SUMIF('Process information'!$I$41:$I$759,Summary!D123,'Process information'!$J$41:$J$735)</f>
        <v>0</v>
      </c>
      <c r="F123" s="51">
        <f>SUMIF('Process information'!$I$41:$I$735,Summary!D123,'Process information'!$K$41:$K$735)</f>
        <v>0</v>
      </c>
      <c r="G123" s="98" t="str">
        <f t="shared" si="3"/>
        <v>-</v>
      </c>
      <c r="I123" s="78" t="str">
        <f t="array" ref="I123">IFERROR(INDEX($D$2:$G$418,SMALL(IF($G$2:$G$418=$I$3,ROW($G$2:$G$418)),ROW(116:116))-1,1),"-")</f>
        <v>-</v>
      </c>
      <c r="J123" s="71" t="str">
        <f t="array" ref="J123">IFERROR(INDEX($D$2:$G$418,SMALL(IF($G$2:$G$418=$I$3,ROW($G$2:$G$418)),ROW(116:116))-1,2),"-")</f>
        <v>-</v>
      </c>
      <c r="K123" s="76" t="str">
        <f t="array" ref="K123">IFERROR(INDEX($D$2:$G$418,SMALL(IF($G$2:$G$418=$I$3,ROW($G$2:$G$418)),ROW(116:116))-1,3),"-")</f>
        <v>-</v>
      </c>
      <c r="M123" s="78" t="str">
        <f t="array" ref="M123">IF(ISNA(INDEX($R$8:$R$174,MATCH(0,COUNTIF($M$7:M122,$R$8:$R$174),0))),"-",INDEX($R$8:$R$174,MATCH(0,COUNTIF($M$7:M122,$R$8:$R$174),0)))</f>
        <v>-</v>
      </c>
      <c r="N123" s="80">
        <f t="shared" si="4"/>
        <v>0</v>
      </c>
      <c r="O123" s="81">
        <f t="shared" si="5"/>
        <v>0</v>
      </c>
      <c r="R123" s="36" t="str">
        <f t="array" ref="R123">IFERROR(INDEX($B$2:$G$418,SMALL(IF($G$2:$G$418=$R$6,ROW($G$2:$G$418)),ROW(116:116))-1,1),"-")</f>
        <v>-</v>
      </c>
      <c r="S123" s="36" t="str">
        <f t="array" ref="S123">IFERROR(INDEX($D$2:$G$418,SMALL(IF($G$2:$G$418=$R$6,ROW($G$2:$G$418)),ROW(116:116))-1,2),"-")</f>
        <v>-</v>
      </c>
      <c r="T123" s="66" t="str">
        <f t="array" ref="T123">IFERROR(INDEX($D$2:$G$418,SMALL(IF($G$2:$G$418=$R$6,ROW($G$2:$G$418)),ROW(116:116))-1,3),"-")</f>
        <v>-</v>
      </c>
    </row>
    <row r="124" spans="2:20" x14ac:dyDescent="0.25">
      <c r="B124" s="35" t="s">
        <v>21</v>
      </c>
      <c r="C124" s="91" t="s">
        <v>315</v>
      </c>
      <c r="D124" s="92" t="s">
        <v>316</v>
      </c>
      <c r="E124" s="61">
        <f ca="1">SUMIF('Process information'!$I$41:$I$759,Summary!D124,'Process information'!$J$41:$J$735)</f>
        <v>0</v>
      </c>
      <c r="F124" s="51">
        <f>SUMIF('Process information'!$I$41:$I$735,Summary!D124,'Process information'!$K$41:$K$735)</f>
        <v>0</v>
      </c>
      <c r="G124" s="98" t="str">
        <f t="shared" si="3"/>
        <v>-</v>
      </c>
      <c r="I124" s="78" t="str">
        <f t="array" ref="I124">IFERROR(INDEX($D$2:$G$418,SMALL(IF($G$2:$G$418=$I$3,ROW($G$2:$G$418)),ROW(117:117))-1,1),"-")</f>
        <v>-</v>
      </c>
      <c r="J124" s="71" t="str">
        <f t="array" ref="J124">IFERROR(INDEX($D$2:$G$418,SMALL(IF($G$2:$G$418=$I$3,ROW($G$2:$G$418)),ROW(117:117))-1,2),"-")</f>
        <v>-</v>
      </c>
      <c r="K124" s="76" t="str">
        <f t="array" ref="K124">IFERROR(INDEX($D$2:$G$418,SMALL(IF($G$2:$G$418=$I$3,ROW($G$2:$G$418)),ROW(117:117))-1,3),"-")</f>
        <v>-</v>
      </c>
      <c r="M124" s="78" t="str">
        <f t="array" ref="M124">IF(ISNA(INDEX($R$8:$R$174,MATCH(0,COUNTIF($M$7:M123,$R$8:$R$174),0))),"-",INDEX($R$8:$R$174,MATCH(0,COUNTIF($M$7:M123,$R$8:$R$174),0)))</f>
        <v>-</v>
      </c>
      <c r="N124" s="80">
        <f t="shared" si="4"/>
        <v>0</v>
      </c>
      <c r="O124" s="81">
        <f t="shared" si="5"/>
        <v>0</v>
      </c>
      <c r="R124" s="36" t="str">
        <f t="array" ref="R124">IFERROR(INDEX($B$2:$G$418,SMALL(IF($G$2:$G$418=$R$6,ROW($G$2:$G$418)),ROW(117:117))-1,1),"-")</f>
        <v>-</v>
      </c>
      <c r="S124" s="36" t="str">
        <f t="array" ref="S124">IFERROR(INDEX($D$2:$G$418,SMALL(IF($G$2:$G$418=$R$6,ROW($G$2:$G$418)),ROW(117:117))-1,2),"-")</f>
        <v>-</v>
      </c>
      <c r="T124" s="66" t="str">
        <f t="array" ref="T124">IFERROR(INDEX($D$2:$G$418,SMALL(IF($G$2:$G$418=$R$6,ROW($G$2:$G$418)),ROW(117:117))-1,3),"-")</f>
        <v>-</v>
      </c>
    </row>
    <row r="125" spans="2:20" x14ac:dyDescent="0.25">
      <c r="B125" s="35" t="s">
        <v>21</v>
      </c>
      <c r="C125" s="91" t="s">
        <v>317</v>
      </c>
      <c r="D125" s="92" t="s">
        <v>318</v>
      </c>
      <c r="E125" s="61">
        <f ca="1">SUMIF('Process information'!$I$41:$I$759,Summary!D125,'Process information'!$J$41:$J$735)</f>
        <v>0</v>
      </c>
      <c r="F125" s="51">
        <f>SUMIF('Process information'!$I$41:$I$735,Summary!D125,'Process information'!$K$41:$K$735)</f>
        <v>0</v>
      </c>
      <c r="G125" s="98" t="str">
        <f t="shared" si="3"/>
        <v>-</v>
      </c>
      <c r="I125" s="78" t="str">
        <f t="array" ref="I125">IFERROR(INDEX($D$2:$G$418,SMALL(IF($G$2:$G$418=$I$3,ROW($G$2:$G$418)),ROW(118:118))-1,1),"-")</f>
        <v>-</v>
      </c>
      <c r="J125" s="71" t="str">
        <f t="array" ref="J125">IFERROR(INDEX($D$2:$G$418,SMALL(IF($G$2:$G$418=$I$3,ROW($G$2:$G$418)),ROW(118:118))-1,2),"-")</f>
        <v>-</v>
      </c>
      <c r="K125" s="76" t="str">
        <f t="array" ref="K125">IFERROR(INDEX($D$2:$G$418,SMALL(IF($G$2:$G$418=$I$3,ROW($G$2:$G$418)),ROW(118:118))-1,3),"-")</f>
        <v>-</v>
      </c>
      <c r="M125" s="78" t="str">
        <f t="array" ref="M125">IF(ISNA(INDEX($R$8:$R$174,MATCH(0,COUNTIF($M$7:M124,$R$8:$R$174),0))),"-",INDEX($R$8:$R$174,MATCH(0,COUNTIF($M$7:M124,$R$8:$R$174),0)))</f>
        <v>-</v>
      </c>
      <c r="N125" s="80">
        <f t="shared" si="4"/>
        <v>0</v>
      </c>
      <c r="O125" s="81">
        <f t="shared" si="5"/>
        <v>0</v>
      </c>
      <c r="R125" s="36" t="str">
        <f t="array" ref="R125">IFERROR(INDEX($B$2:$G$418,SMALL(IF($G$2:$G$418=$R$6,ROW($G$2:$G$418)),ROW(118:118))-1,1),"-")</f>
        <v>-</v>
      </c>
      <c r="S125" s="36" t="str">
        <f t="array" ref="S125">IFERROR(INDEX($D$2:$G$418,SMALL(IF($G$2:$G$418=$R$6,ROW($G$2:$G$418)),ROW(118:118))-1,2),"-")</f>
        <v>-</v>
      </c>
      <c r="T125" s="66" t="str">
        <f t="array" ref="T125">IFERROR(INDEX($D$2:$G$418,SMALL(IF($G$2:$G$418=$R$6,ROW($G$2:$G$418)),ROW(118:118))-1,3),"-")</f>
        <v>-</v>
      </c>
    </row>
    <row r="126" spans="2:20" ht="30" x14ac:dyDescent="0.25">
      <c r="B126" s="35" t="s">
        <v>60</v>
      </c>
      <c r="C126" s="91" t="s">
        <v>319</v>
      </c>
      <c r="D126" s="92" t="s">
        <v>320</v>
      </c>
      <c r="E126" s="61">
        <f ca="1">SUMIF('Process information'!$I$41:$I$759,Summary!D126,'Process information'!$J$41:$J$735)</f>
        <v>0</v>
      </c>
      <c r="F126" s="51">
        <f>SUMIF('Process information'!$I$41:$I$735,Summary!D126,'Process information'!$K$41:$K$735)</f>
        <v>0</v>
      </c>
      <c r="G126" s="98" t="str">
        <f t="shared" si="3"/>
        <v>-</v>
      </c>
      <c r="I126" s="78" t="str">
        <f t="array" ref="I126">IFERROR(INDEX($D$2:$G$418,SMALL(IF($G$2:$G$418=$I$3,ROW($G$2:$G$418)),ROW(119:119))-1,1),"-")</f>
        <v>-</v>
      </c>
      <c r="J126" s="71" t="str">
        <f t="array" ref="J126">IFERROR(INDEX($D$2:$G$418,SMALL(IF($G$2:$G$418=$I$3,ROW($G$2:$G$418)),ROW(119:119))-1,2),"-")</f>
        <v>-</v>
      </c>
      <c r="K126" s="76" t="str">
        <f t="array" ref="K126">IFERROR(INDEX($D$2:$G$418,SMALL(IF($G$2:$G$418=$I$3,ROW($G$2:$G$418)),ROW(119:119))-1,3),"-")</f>
        <v>-</v>
      </c>
      <c r="M126" s="78" t="str">
        <f t="array" ref="M126">IF(ISNA(INDEX($R$8:$R$174,MATCH(0,COUNTIF($M$7:M125,$R$8:$R$174),0))),"-",INDEX($R$8:$R$174,MATCH(0,COUNTIF($M$7:M125,$R$8:$R$174),0)))</f>
        <v>-</v>
      </c>
      <c r="N126" s="80">
        <f t="shared" si="4"/>
        <v>0</v>
      </c>
      <c r="O126" s="81">
        <f t="shared" si="5"/>
        <v>0</v>
      </c>
      <c r="R126" s="36" t="str">
        <f t="array" ref="R126">IFERROR(INDEX($B$2:$G$418,SMALL(IF($G$2:$G$418=$R$6,ROW($G$2:$G$418)),ROW(119:119))-1,1),"-")</f>
        <v>-</v>
      </c>
      <c r="S126" s="36" t="str">
        <f t="array" ref="S126">IFERROR(INDEX($D$2:$G$418,SMALL(IF($G$2:$G$418=$R$6,ROW($G$2:$G$418)),ROW(119:119))-1,2),"-")</f>
        <v>-</v>
      </c>
      <c r="T126" s="66" t="str">
        <f t="array" ref="T126">IFERROR(INDEX($D$2:$G$418,SMALL(IF($G$2:$G$418=$R$6,ROW($G$2:$G$418)),ROW(119:119))-1,3),"-")</f>
        <v>-</v>
      </c>
    </row>
    <row r="127" spans="2:20" x14ac:dyDescent="0.25">
      <c r="B127" s="35" t="s">
        <v>22</v>
      </c>
      <c r="C127" s="91" t="s">
        <v>321</v>
      </c>
      <c r="D127" s="92" t="s">
        <v>322</v>
      </c>
      <c r="E127" s="61">
        <f ca="1">SUMIF('Process information'!$I$41:$I$759,Summary!D127,'Process information'!$J$41:$J$735)</f>
        <v>0</v>
      </c>
      <c r="F127" s="51">
        <f>SUMIF('Process information'!$I$41:$I$735,Summary!D127,'Process information'!$K$41:$K$735)</f>
        <v>0</v>
      </c>
      <c r="G127" s="98" t="str">
        <f t="shared" si="3"/>
        <v>-</v>
      </c>
      <c r="I127" s="78" t="str">
        <f t="array" ref="I127">IFERROR(INDEX($D$2:$G$418,SMALL(IF($G$2:$G$418=$I$3,ROW($G$2:$G$418)),ROW(120:120))-1,1),"-")</f>
        <v>-</v>
      </c>
      <c r="J127" s="71" t="str">
        <f t="array" ref="J127">IFERROR(INDEX($D$2:$G$418,SMALL(IF($G$2:$G$418=$I$3,ROW($G$2:$G$418)),ROW(120:120))-1,2),"-")</f>
        <v>-</v>
      </c>
      <c r="K127" s="76" t="str">
        <f t="array" ref="K127">IFERROR(INDEX($D$2:$G$418,SMALL(IF($G$2:$G$418=$I$3,ROW($G$2:$G$418)),ROW(120:120))-1,3),"-")</f>
        <v>-</v>
      </c>
      <c r="M127" s="78" t="str">
        <f t="array" ref="M127">IF(ISNA(INDEX($R$8:$R$174,MATCH(0,COUNTIF($M$7:M126,$R$8:$R$174),0))),"-",INDEX($R$8:$R$174,MATCH(0,COUNTIF($M$7:M126,$R$8:$R$174),0)))</f>
        <v>-</v>
      </c>
      <c r="N127" s="80">
        <f t="shared" si="4"/>
        <v>0</v>
      </c>
      <c r="O127" s="81">
        <f t="shared" si="5"/>
        <v>0</v>
      </c>
      <c r="R127" s="36" t="str">
        <f t="array" ref="R127">IFERROR(INDEX($B$2:$G$418,SMALL(IF($G$2:$G$418=$R$6,ROW($G$2:$G$418)),ROW(120:120))-1,1),"-")</f>
        <v>-</v>
      </c>
      <c r="S127" s="36" t="str">
        <f t="array" ref="S127">IFERROR(INDEX($D$2:$G$418,SMALL(IF($G$2:$G$418=$R$6,ROW($G$2:$G$418)),ROW(120:120))-1,2),"-")</f>
        <v>-</v>
      </c>
      <c r="T127" s="66" t="str">
        <f t="array" ref="T127">IFERROR(INDEX($D$2:$G$418,SMALL(IF($G$2:$G$418=$R$6,ROW($G$2:$G$418)),ROW(120:120))-1,3),"-")</f>
        <v>-</v>
      </c>
    </row>
    <row r="128" spans="2:20" ht="30" x14ac:dyDescent="0.25">
      <c r="B128" s="35" t="s">
        <v>23</v>
      </c>
      <c r="C128" s="91" t="s">
        <v>323</v>
      </c>
      <c r="D128" s="92" t="s">
        <v>324</v>
      </c>
      <c r="E128" s="61">
        <f ca="1">SUMIF('Process information'!$I$41:$I$759,Summary!D128,'Process information'!$J$41:$J$735)</f>
        <v>0</v>
      </c>
      <c r="F128" s="51">
        <f>SUMIF('Process information'!$I$41:$I$735,Summary!D128,'Process information'!$K$41:$K$735)</f>
        <v>0</v>
      </c>
      <c r="G128" s="98" t="str">
        <f t="shared" si="3"/>
        <v>-</v>
      </c>
      <c r="I128" s="78" t="str">
        <f t="array" ref="I128">IFERROR(INDEX($D$2:$G$418,SMALL(IF($G$2:$G$418=$I$3,ROW($G$2:$G$418)),ROW(121:121))-1,1),"-")</f>
        <v>-</v>
      </c>
      <c r="J128" s="71" t="str">
        <f t="array" ref="J128">IFERROR(INDEX($D$2:$G$418,SMALL(IF($G$2:$G$418=$I$3,ROW($G$2:$G$418)),ROW(121:121))-1,2),"-")</f>
        <v>-</v>
      </c>
      <c r="K128" s="76" t="str">
        <f t="array" ref="K128">IFERROR(INDEX($D$2:$G$418,SMALL(IF($G$2:$G$418=$I$3,ROW($G$2:$G$418)),ROW(121:121))-1,3),"-")</f>
        <v>-</v>
      </c>
      <c r="M128" s="78" t="str">
        <f t="array" ref="M128">IF(ISNA(INDEX($R$8:$R$174,MATCH(0,COUNTIF($M$7:M127,$R$8:$R$174),0))),"-",INDEX($R$8:$R$174,MATCH(0,COUNTIF($M$7:M127,$R$8:$R$174),0)))</f>
        <v>-</v>
      </c>
      <c r="N128" s="80">
        <f t="shared" si="4"/>
        <v>0</v>
      </c>
      <c r="O128" s="81">
        <f t="shared" si="5"/>
        <v>0</v>
      </c>
      <c r="R128" s="36" t="str">
        <f t="array" ref="R128">IFERROR(INDEX($B$2:$G$418,SMALL(IF($G$2:$G$418=$R$6,ROW($G$2:$G$418)),ROW(121:121))-1,1),"-")</f>
        <v>-</v>
      </c>
      <c r="S128" s="36" t="str">
        <f t="array" ref="S128">IFERROR(INDEX($D$2:$G$418,SMALL(IF($G$2:$G$418=$R$6,ROW($G$2:$G$418)),ROW(121:121))-1,2),"-")</f>
        <v>-</v>
      </c>
      <c r="T128" s="66" t="str">
        <f t="array" ref="T128">IFERROR(INDEX($D$2:$G$418,SMALL(IF($G$2:$G$418=$R$6,ROW($G$2:$G$418)),ROW(121:121))-1,3),"-")</f>
        <v>-</v>
      </c>
    </row>
    <row r="129" spans="2:20" ht="30" x14ac:dyDescent="0.25">
      <c r="B129" s="35" t="s">
        <v>135</v>
      </c>
      <c r="C129" s="91" t="s">
        <v>325</v>
      </c>
      <c r="D129" s="92" t="s">
        <v>326</v>
      </c>
      <c r="E129" s="61">
        <f ca="1">SUMIF('Process information'!$I$41:$I$759,Summary!D129,'Process information'!$J$41:$J$735)</f>
        <v>0</v>
      </c>
      <c r="F129" s="51">
        <f>SUMIF('Process information'!$I$41:$I$735,Summary!D129,'Process information'!$K$41:$K$735)</f>
        <v>0</v>
      </c>
      <c r="G129" s="98" t="str">
        <f t="shared" si="3"/>
        <v>-</v>
      </c>
      <c r="I129" s="78" t="str">
        <f t="array" ref="I129">IFERROR(INDEX($D$2:$G$418,SMALL(IF($G$2:$G$418=$I$3,ROW($G$2:$G$418)),ROW(122:122))-1,1),"-")</f>
        <v>-</v>
      </c>
      <c r="J129" s="71" t="str">
        <f t="array" ref="J129">IFERROR(INDEX($D$2:$G$418,SMALL(IF($G$2:$G$418=$I$3,ROW($G$2:$G$418)),ROW(122:122))-1,2),"-")</f>
        <v>-</v>
      </c>
      <c r="K129" s="76" t="str">
        <f t="array" ref="K129">IFERROR(INDEX($D$2:$G$418,SMALL(IF($G$2:$G$418=$I$3,ROW($G$2:$G$418)),ROW(122:122))-1,3),"-")</f>
        <v>-</v>
      </c>
      <c r="M129" s="78" t="str">
        <f t="array" ref="M129">IF(ISNA(INDEX($R$8:$R$174,MATCH(0,COUNTIF($M$7:M128,$R$8:$R$174),0))),"-",INDEX($R$8:$R$174,MATCH(0,COUNTIF($M$7:M128,$R$8:$R$174),0)))</f>
        <v>-</v>
      </c>
      <c r="N129" s="80">
        <f t="shared" si="4"/>
        <v>0</v>
      </c>
      <c r="O129" s="81">
        <f t="shared" si="5"/>
        <v>0</v>
      </c>
      <c r="R129" s="36" t="str">
        <f t="array" ref="R129">IFERROR(INDEX($B$2:$G$418,SMALL(IF($G$2:$G$418=$R$6,ROW($G$2:$G$418)),ROW(122:122))-1,1),"-")</f>
        <v>-</v>
      </c>
      <c r="S129" s="36" t="str">
        <f t="array" ref="S129">IFERROR(INDEX($D$2:$G$418,SMALL(IF($G$2:$G$418=$R$6,ROW($G$2:$G$418)),ROW(122:122))-1,2),"-")</f>
        <v>-</v>
      </c>
      <c r="T129" s="66" t="str">
        <f t="array" ref="T129">IFERROR(INDEX($D$2:$G$418,SMALL(IF($G$2:$G$418=$R$6,ROW($G$2:$G$418)),ROW(122:122))-1,3),"-")</f>
        <v>-</v>
      </c>
    </row>
    <row r="130" spans="2:20" ht="30" x14ac:dyDescent="0.25">
      <c r="B130" s="35" t="s">
        <v>23</v>
      </c>
      <c r="C130" s="91" t="s">
        <v>327</v>
      </c>
      <c r="D130" s="92" t="s">
        <v>328</v>
      </c>
      <c r="E130" s="61">
        <f ca="1">SUMIF('Process information'!$I$41:$I$759,Summary!D130,'Process information'!$J$41:$J$735)</f>
        <v>0</v>
      </c>
      <c r="F130" s="51">
        <f>SUMIF('Process information'!$I$41:$I$735,Summary!D130,'Process information'!$K$41:$K$735)</f>
        <v>0</v>
      </c>
      <c r="G130" s="98" t="str">
        <f t="shared" si="3"/>
        <v>-</v>
      </c>
      <c r="I130" s="78" t="str">
        <f t="array" ref="I130">IFERROR(INDEX($D$2:$G$418,SMALL(IF($G$2:$G$418=$I$3,ROW($G$2:$G$418)),ROW(123:123))-1,1),"-")</f>
        <v>-</v>
      </c>
      <c r="J130" s="71" t="str">
        <f t="array" ref="J130">IFERROR(INDEX($D$2:$G$418,SMALL(IF($G$2:$G$418=$I$3,ROW($G$2:$G$418)),ROW(123:123))-1,2),"-")</f>
        <v>-</v>
      </c>
      <c r="K130" s="76" t="str">
        <f t="array" ref="K130">IFERROR(INDEX($D$2:$G$418,SMALL(IF($G$2:$G$418=$I$3,ROW($G$2:$G$418)),ROW(123:123))-1,3),"-")</f>
        <v>-</v>
      </c>
      <c r="M130" s="78" t="str">
        <f t="array" ref="M130">IF(ISNA(INDEX($R$8:$R$174,MATCH(0,COUNTIF($M$7:M129,$R$8:$R$174),0))),"-",INDEX($R$8:$R$174,MATCH(0,COUNTIF($M$7:M129,$R$8:$R$174),0)))</f>
        <v>-</v>
      </c>
      <c r="N130" s="80">
        <f t="shared" si="4"/>
        <v>0</v>
      </c>
      <c r="O130" s="81">
        <f t="shared" si="5"/>
        <v>0</v>
      </c>
      <c r="R130" s="36" t="str">
        <f t="array" ref="R130">IFERROR(INDEX($B$2:$G$418,SMALL(IF($G$2:$G$418=$R$6,ROW($G$2:$G$418)),ROW(123:123))-1,1),"-")</f>
        <v>-</v>
      </c>
      <c r="S130" s="36" t="str">
        <f t="array" ref="S130">IFERROR(INDEX($D$2:$G$418,SMALL(IF($G$2:$G$418=$R$6,ROW($G$2:$G$418)),ROW(123:123))-1,2),"-")</f>
        <v>-</v>
      </c>
      <c r="T130" s="66" t="str">
        <f t="array" ref="T130">IFERROR(INDEX($D$2:$G$418,SMALL(IF($G$2:$G$418=$R$6,ROW($G$2:$G$418)),ROW(123:123))-1,3),"-")</f>
        <v>-</v>
      </c>
    </row>
    <row r="131" spans="2:20" ht="30" x14ac:dyDescent="0.25">
      <c r="B131" s="35" t="s">
        <v>23</v>
      </c>
      <c r="C131" s="91" t="s">
        <v>329</v>
      </c>
      <c r="D131" s="92" t="s">
        <v>330</v>
      </c>
      <c r="E131" s="61">
        <f ca="1">SUMIF('Process information'!$I$41:$I$759,Summary!D131,'Process information'!$J$41:$J$735)</f>
        <v>0</v>
      </c>
      <c r="F131" s="51">
        <f>SUMIF('Process information'!$I$41:$I$735,Summary!D131,'Process information'!$K$41:$K$735)</f>
        <v>0</v>
      </c>
      <c r="G131" s="98" t="str">
        <f t="shared" ref="G131:G174" si="6">IF(F131&lt;&gt;0,IF(F131&gt;=1000,"Greater Than or Equal to 1,000 mtCO2e","Less Than 1,000 mtCO2e"),"-")</f>
        <v>-</v>
      </c>
      <c r="I131" s="78" t="str">
        <f t="array" ref="I131">IFERROR(INDEX($D$2:$G$418,SMALL(IF($G$2:$G$418=$I$3,ROW($G$2:$G$418)),ROW(124:124))-1,1),"-")</f>
        <v>-</v>
      </c>
      <c r="J131" s="71" t="str">
        <f t="array" ref="J131">IFERROR(INDEX($D$2:$G$418,SMALL(IF($G$2:$G$418=$I$3,ROW($G$2:$G$418)),ROW(124:124))-1,2),"-")</f>
        <v>-</v>
      </c>
      <c r="K131" s="76" t="str">
        <f t="array" ref="K131">IFERROR(INDEX($D$2:$G$418,SMALL(IF($G$2:$G$418=$I$3,ROW($G$2:$G$418)),ROW(124:124))-1,3),"-")</f>
        <v>-</v>
      </c>
      <c r="M131" s="78" t="str">
        <f t="array" ref="M131">IF(ISNA(INDEX($R$8:$R$174,MATCH(0,COUNTIF($M$7:M130,$R$8:$R$174),0))),"-",INDEX($R$8:$R$174,MATCH(0,COUNTIF($M$7:M130,$R$8:$R$174),0)))</f>
        <v>-</v>
      </c>
      <c r="N131" s="80">
        <f t="shared" si="4"/>
        <v>0</v>
      </c>
      <c r="O131" s="81">
        <f t="shared" si="5"/>
        <v>0</v>
      </c>
      <c r="R131" s="36" t="str">
        <f t="array" ref="R131">IFERROR(INDEX($B$2:$G$418,SMALL(IF($G$2:$G$418=$R$6,ROW($G$2:$G$418)),ROW(124:124))-1,1),"-")</f>
        <v>-</v>
      </c>
      <c r="S131" s="36" t="str">
        <f t="array" ref="S131">IFERROR(INDEX($D$2:$G$418,SMALL(IF($G$2:$G$418=$R$6,ROW($G$2:$G$418)),ROW(124:124))-1,2),"-")</f>
        <v>-</v>
      </c>
      <c r="T131" s="66" t="str">
        <f t="array" ref="T131">IFERROR(INDEX($D$2:$G$418,SMALL(IF($G$2:$G$418=$R$6,ROW($G$2:$G$418)),ROW(124:124))-1,3),"-")</f>
        <v>-</v>
      </c>
    </row>
    <row r="132" spans="2:20" ht="30" x14ac:dyDescent="0.25">
      <c r="B132" s="35" t="s">
        <v>23</v>
      </c>
      <c r="C132" s="91" t="s">
        <v>331</v>
      </c>
      <c r="D132" s="92" t="s">
        <v>332</v>
      </c>
      <c r="E132" s="61">
        <f ca="1">SUMIF('Process information'!$I$41:$I$759,Summary!D132,'Process information'!$J$41:$J$735)</f>
        <v>0</v>
      </c>
      <c r="F132" s="51">
        <f>SUMIF('Process information'!$I$41:$I$735,Summary!D132,'Process information'!$K$41:$K$735)</f>
        <v>0</v>
      </c>
      <c r="G132" s="98" t="str">
        <f t="shared" si="6"/>
        <v>-</v>
      </c>
      <c r="I132" s="78" t="str">
        <f t="array" ref="I132">IFERROR(INDEX($D$2:$G$418,SMALL(IF($G$2:$G$418=$I$3,ROW($G$2:$G$418)),ROW(125:125))-1,1),"-")</f>
        <v>-</v>
      </c>
      <c r="J132" s="71" t="str">
        <f t="array" ref="J132">IFERROR(INDEX($D$2:$G$418,SMALL(IF($G$2:$G$418=$I$3,ROW($G$2:$G$418)),ROW(125:125))-1,2),"-")</f>
        <v>-</v>
      </c>
      <c r="K132" s="76" t="str">
        <f t="array" ref="K132">IFERROR(INDEX($D$2:$G$418,SMALL(IF($G$2:$G$418=$I$3,ROW($G$2:$G$418)),ROW(125:125))-1,3),"-")</f>
        <v>-</v>
      </c>
      <c r="M132" s="78" t="str">
        <f t="array" ref="M132">IF(ISNA(INDEX($R$8:$R$174,MATCH(0,COUNTIF($M$7:M131,$R$8:$R$174),0))),"-",INDEX($R$8:$R$174,MATCH(0,COUNTIF($M$7:M131,$R$8:$R$174),0)))</f>
        <v>-</v>
      </c>
      <c r="N132" s="80">
        <f t="shared" si="4"/>
        <v>0</v>
      </c>
      <c r="O132" s="81">
        <f t="shared" si="5"/>
        <v>0</v>
      </c>
      <c r="R132" s="36" t="str">
        <f t="array" ref="R132">IFERROR(INDEX($B$2:$G$418,SMALL(IF($G$2:$G$418=$R$6,ROW($G$2:$G$418)),ROW(125:125))-1,1),"-")</f>
        <v>-</v>
      </c>
      <c r="S132" s="36" t="str">
        <f t="array" ref="S132">IFERROR(INDEX($D$2:$G$418,SMALL(IF($G$2:$G$418=$R$6,ROW($G$2:$G$418)),ROW(125:125))-1,2),"-")</f>
        <v>-</v>
      </c>
      <c r="T132" s="66" t="str">
        <f t="array" ref="T132">IFERROR(INDEX($D$2:$G$418,SMALL(IF($G$2:$G$418=$R$6,ROW($G$2:$G$418)),ROW(125:125))-1,3),"-")</f>
        <v>-</v>
      </c>
    </row>
    <row r="133" spans="2:20" ht="30" x14ac:dyDescent="0.25">
      <c r="B133" s="35" t="s">
        <v>23</v>
      </c>
      <c r="C133" s="91" t="s">
        <v>333</v>
      </c>
      <c r="D133" s="92" t="s">
        <v>334</v>
      </c>
      <c r="E133" s="61">
        <f ca="1">SUMIF('Process information'!$I$41:$I$759,Summary!D133,'Process information'!$J$41:$J$735)</f>
        <v>0</v>
      </c>
      <c r="F133" s="51">
        <f>SUMIF('Process information'!$I$41:$I$735,Summary!D133,'Process information'!$K$41:$K$735)</f>
        <v>0</v>
      </c>
      <c r="G133" s="98" t="str">
        <f t="shared" si="6"/>
        <v>-</v>
      </c>
      <c r="I133" s="78" t="str">
        <f t="array" ref="I133">IFERROR(INDEX($D$2:$G$418,SMALL(IF($G$2:$G$418=$I$3,ROW($G$2:$G$418)),ROW(126:126))-1,1),"-")</f>
        <v>-</v>
      </c>
      <c r="J133" s="71" t="str">
        <f t="array" ref="J133">IFERROR(INDEX($D$2:$G$418,SMALL(IF($G$2:$G$418=$I$3,ROW($G$2:$G$418)),ROW(126:126))-1,2),"-")</f>
        <v>-</v>
      </c>
      <c r="K133" s="76" t="str">
        <f t="array" ref="K133">IFERROR(INDEX($D$2:$G$418,SMALL(IF($G$2:$G$418=$I$3,ROW($G$2:$G$418)),ROW(126:126))-1,3),"-")</f>
        <v>-</v>
      </c>
      <c r="M133" s="78" t="str">
        <f t="array" ref="M133">IF(ISNA(INDEX($R$8:$R$174,MATCH(0,COUNTIF($M$7:M132,$R$8:$R$174),0))),"-",INDEX($R$8:$R$174,MATCH(0,COUNTIF($M$7:M132,$R$8:$R$174),0)))</f>
        <v>-</v>
      </c>
      <c r="N133" s="80">
        <f t="shared" si="4"/>
        <v>0</v>
      </c>
      <c r="O133" s="81">
        <f t="shared" si="5"/>
        <v>0</v>
      </c>
      <c r="R133" s="36" t="str">
        <f t="array" ref="R133">IFERROR(INDEX($B$2:$G$418,SMALL(IF($G$2:$G$418=$R$6,ROW($G$2:$G$418)),ROW(126:126))-1,1),"-")</f>
        <v>-</v>
      </c>
      <c r="S133" s="36" t="str">
        <f t="array" ref="S133">IFERROR(INDEX($D$2:$G$418,SMALL(IF($G$2:$G$418=$R$6,ROW($G$2:$G$418)),ROW(126:126))-1,2),"-")</f>
        <v>-</v>
      </c>
      <c r="T133" s="66" t="str">
        <f t="array" ref="T133">IFERROR(INDEX($D$2:$G$418,SMALL(IF($G$2:$G$418=$R$6,ROW($G$2:$G$418)),ROW(126:126))-1,3),"-")</f>
        <v>-</v>
      </c>
    </row>
    <row r="134" spans="2:20" ht="30" x14ac:dyDescent="0.25">
      <c r="B134" s="35" t="s">
        <v>23</v>
      </c>
      <c r="C134" s="91" t="s">
        <v>335</v>
      </c>
      <c r="D134" s="92" t="s">
        <v>336</v>
      </c>
      <c r="E134" s="61">
        <f ca="1">SUMIF('Process information'!$I$41:$I$759,Summary!D134,'Process information'!$J$41:$J$735)</f>
        <v>0</v>
      </c>
      <c r="F134" s="51">
        <f>SUMIF('Process information'!$I$41:$I$735,Summary!D134,'Process information'!$K$41:$K$735)</f>
        <v>0</v>
      </c>
      <c r="G134" s="98" t="str">
        <f t="shared" si="6"/>
        <v>-</v>
      </c>
      <c r="I134" s="78" t="str">
        <f t="array" ref="I134">IFERROR(INDEX($D$2:$G$418,SMALL(IF($G$2:$G$418=$I$3,ROW($G$2:$G$418)),ROW(127:127))-1,1),"-")</f>
        <v>-</v>
      </c>
      <c r="J134" s="71" t="str">
        <f t="array" ref="J134">IFERROR(INDEX($D$2:$G$418,SMALL(IF($G$2:$G$418=$I$3,ROW($G$2:$G$418)),ROW(127:127))-1,2),"-")</f>
        <v>-</v>
      </c>
      <c r="K134" s="76" t="str">
        <f t="array" ref="K134">IFERROR(INDEX($D$2:$G$418,SMALL(IF($G$2:$G$418=$I$3,ROW($G$2:$G$418)),ROW(127:127))-1,3),"-")</f>
        <v>-</v>
      </c>
      <c r="M134" s="78" t="str">
        <f t="array" ref="M134">IF(ISNA(INDEX($R$8:$R$174,MATCH(0,COUNTIF($M$7:M133,$R$8:$R$174),0))),"-",INDEX($R$8:$R$174,MATCH(0,COUNTIF($M$7:M133,$R$8:$R$174),0)))</f>
        <v>-</v>
      </c>
      <c r="N134" s="80">
        <f t="shared" si="4"/>
        <v>0</v>
      </c>
      <c r="O134" s="81">
        <f t="shared" si="5"/>
        <v>0</v>
      </c>
      <c r="R134" s="36" t="str">
        <f t="array" ref="R134">IFERROR(INDEX($B$2:$G$418,SMALL(IF($G$2:$G$418=$R$6,ROW($G$2:$G$418)),ROW(127:127))-1,1),"-")</f>
        <v>-</v>
      </c>
      <c r="S134" s="36" t="str">
        <f t="array" ref="S134">IFERROR(INDEX($D$2:$G$418,SMALL(IF($G$2:$G$418=$R$6,ROW($G$2:$G$418)),ROW(127:127))-1,2),"-")</f>
        <v>-</v>
      </c>
      <c r="T134" s="66" t="str">
        <f t="array" ref="T134">IFERROR(INDEX($D$2:$G$418,SMALL(IF($G$2:$G$418=$R$6,ROW($G$2:$G$418)),ROW(127:127))-1,3),"-")</f>
        <v>-</v>
      </c>
    </row>
    <row r="135" spans="2:20" x14ac:dyDescent="0.25">
      <c r="B135" s="35" t="s">
        <v>22</v>
      </c>
      <c r="C135" s="91" t="s">
        <v>337</v>
      </c>
      <c r="D135" s="92" t="s">
        <v>338</v>
      </c>
      <c r="E135" s="61">
        <f ca="1">SUMIF('Process information'!$I$41:$I$759,Summary!D135,'Process information'!$J$41:$J$735)</f>
        <v>0</v>
      </c>
      <c r="F135" s="51">
        <f>SUMIF('Process information'!$I$41:$I$735,Summary!D135,'Process information'!$K$41:$K$735)</f>
        <v>0</v>
      </c>
      <c r="G135" s="98" t="str">
        <f t="shared" si="6"/>
        <v>-</v>
      </c>
      <c r="I135" s="78" t="str">
        <f t="array" ref="I135">IFERROR(INDEX($D$2:$G$418,SMALL(IF($G$2:$G$418=$I$3,ROW($G$2:$G$418)),ROW(128:128))-1,1),"-")</f>
        <v>-</v>
      </c>
      <c r="J135" s="71" t="str">
        <f t="array" ref="J135">IFERROR(INDEX($D$2:$G$418,SMALL(IF($G$2:$G$418=$I$3,ROW($G$2:$G$418)),ROW(128:128))-1,2),"-")</f>
        <v>-</v>
      </c>
      <c r="K135" s="76" t="str">
        <f t="array" ref="K135">IFERROR(INDEX($D$2:$G$418,SMALL(IF($G$2:$G$418=$I$3,ROW($G$2:$G$418)),ROW(128:128))-1,3),"-")</f>
        <v>-</v>
      </c>
      <c r="M135" s="78" t="str">
        <f t="array" ref="M135">IF(ISNA(INDEX($R$8:$R$174,MATCH(0,COUNTIF($M$7:M134,$R$8:$R$174),0))),"-",INDEX($R$8:$R$174,MATCH(0,COUNTIF($M$7:M134,$R$8:$R$174),0)))</f>
        <v>-</v>
      </c>
      <c r="N135" s="80">
        <f t="shared" si="4"/>
        <v>0</v>
      </c>
      <c r="O135" s="81">
        <f t="shared" si="5"/>
        <v>0</v>
      </c>
      <c r="R135" s="36" t="str">
        <f t="array" ref="R135">IFERROR(INDEX($B$2:$G$418,SMALL(IF($G$2:$G$418=$R$6,ROW($G$2:$G$418)),ROW(128:128))-1,1),"-")</f>
        <v>-</v>
      </c>
      <c r="S135" s="36" t="str">
        <f t="array" ref="S135">IFERROR(INDEX($D$2:$G$418,SMALL(IF($G$2:$G$418=$R$6,ROW($G$2:$G$418)),ROW(128:128))-1,2),"-")</f>
        <v>-</v>
      </c>
      <c r="T135" s="66" t="str">
        <f t="array" ref="T135">IFERROR(INDEX($D$2:$G$418,SMALL(IF($G$2:$G$418=$R$6,ROW($G$2:$G$418)),ROW(128:128))-1,3),"-")</f>
        <v>-</v>
      </c>
    </row>
    <row r="136" spans="2:20" x14ac:dyDescent="0.25">
      <c r="B136" s="35" t="s">
        <v>22</v>
      </c>
      <c r="C136" s="91" t="s">
        <v>339</v>
      </c>
      <c r="D136" s="92" t="s">
        <v>340</v>
      </c>
      <c r="E136" s="61">
        <f ca="1">SUMIF('Process information'!$I$41:$I$759,Summary!D136,'Process information'!$J$41:$J$735)</f>
        <v>0</v>
      </c>
      <c r="F136" s="51">
        <f>SUMIF('Process information'!$I$41:$I$735,Summary!D136,'Process information'!$K$41:$K$735)</f>
        <v>0</v>
      </c>
      <c r="G136" s="98" t="str">
        <f t="shared" si="6"/>
        <v>-</v>
      </c>
      <c r="I136" s="78" t="str">
        <f t="array" ref="I136">IFERROR(INDEX($D$2:$G$418,SMALL(IF($G$2:$G$418=$I$3,ROW($G$2:$G$418)),ROW(129:129))-1,1),"-")</f>
        <v>-</v>
      </c>
      <c r="J136" s="71" t="str">
        <f t="array" ref="J136">IFERROR(INDEX($D$2:$G$418,SMALL(IF($G$2:$G$418=$I$3,ROW($G$2:$G$418)),ROW(129:129))-1,2),"-")</f>
        <v>-</v>
      </c>
      <c r="K136" s="76" t="str">
        <f t="array" ref="K136">IFERROR(INDEX($D$2:$G$418,SMALL(IF($G$2:$G$418=$I$3,ROW($G$2:$G$418)),ROW(129:129))-1,3),"-")</f>
        <v>-</v>
      </c>
      <c r="M136" s="78" t="str">
        <f t="array" ref="M136">IF(ISNA(INDEX($R$8:$R$174,MATCH(0,COUNTIF($M$7:M135,$R$8:$R$174),0))),"-",INDEX($R$8:$R$174,MATCH(0,COUNTIF($M$7:M135,$R$8:$R$174),0)))</f>
        <v>-</v>
      </c>
      <c r="N136" s="80">
        <f t="shared" si="4"/>
        <v>0</v>
      </c>
      <c r="O136" s="81">
        <f t="shared" si="5"/>
        <v>0</v>
      </c>
      <c r="R136" s="36" t="str">
        <f t="array" ref="R136">IFERROR(INDEX($B$2:$G$418,SMALL(IF($G$2:$G$418=$R$6,ROW($G$2:$G$418)),ROW(129:129))-1,1),"-")</f>
        <v>-</v>
      </c>
      <c r="S136" s="36" t="str">
        <f t="array" ref="S136">IFERROR(INDEX($D$2:$G$418,SMALL(IF($G$2:$G$418=$R$6,ROW($G$2:$G$418)),ROW(129:129))-1,2),"-")</f>
        <v>-</v>
      </c>
      <c r="T136" s="66" t="str">
        <f t="array" ref="T136">IFERROR(INDEX($D$2:$G$418,SMALL(IF($G$2:$G$418=$R$6,ROW($G$2:$G$418)),ROW(129:129))-1,3),"-")</f>
        <v>-</v>
      </c>
    </row>
    <row r="137" spans="2:20" x14ac:dyDescent="0.25">
      <c r="B137" s="35" t="s">
        <v>22</v>
      </c>
      <c r="C137" s="91" t="s">
        <v>341</v>
      </c>
      <c r="D137" s="92" t="s">
        <v>342</v>
      </c>
      <c r="E137" s="61">
        <f ca="1">SUMIF('Process information'!$I$41:$I$759,Summary!D137,'Process information'!$J$41:$J$735)</f>
        <v>0</v>
      </c>
      <c r="F137" s="51">
        <f>SUMIF('Process information'!$I$41:$I$735,Summary!D137,'Process information'!$K$41:$K$735)</f>
        <v>0</v>
      </c>
      <c r="G137" s="98" t="str">
        <f t="shared" si="6"/>
        <v>-</v>
      </c>
      <c r="I137" s="78" t="str">
        <f t="array" ref="I137">IFERROR(INDEX($D$2:$G$418,SMALL(IF($G$2:$G$418=$I$3,ROW($G$2:$G$418)),ROW(130:130))-1,1),"-")</f>
        <v>-</v>
      </c>
      <c r="J137" s="71" t="str">
        <f t="array" ref="J137">IFERROR(INDEX($D$2:$G$418,SMALL(IF($G$2:$G$418=$I$3,ROW($G$2:$G$418)),ROW(130:130))-1,2),"-")</f>
        <v>-</v>
      </c>
      <c r="K137" s="76" t="str">
        <f t="array" ref="K137">IFERROR(INDEX($D$2:$G$418,SMALL(IF($G$2:$G$418=$I$3,ROW($G$2:$G$418)),ROW(130:130))-1,3),"-")</f>
        <v>-</v>
      </c>
      <c r="M137" s="78" t="str">
        <f t="array" ref="M137">IF(ISNA(INDEX($R$8:$R$174,MATCH(0,COUNTIF($M$7:M136,$R$8:$R$174),0))),"-",INDEX($R$8:$R$174,MATCH(0,COUNTIF($M$7:M136,$R$8:$R$174),0)))</f>
        <v>-</v>
      </c>
      <c r="N137" s="80">
        <f t="shared" ref="N137:N174" si="7">SUMIF($R$8:$R$174,M137,$S$8:$S$174)</f>
        <v>0</v>
      </c>
      <c r="O137" s="81">
        <f t="shared" ref="O137:O174" si="8">SUMIF($R$8:$R$174,M137,$T$8:$T$174)</f>
        <v>0</v>
      </c>
      <c r="R137" s="36" t="str">
        <f t="array" ref="R137">IFERROR(INDEX($B$2:$G$418,SMALL(IF($G$2:$G$418=$R$6,ROW($G$2:$G$418)),ROW(130:130))-1,1),"-")</f>
        <v>-</v>
      </c>
      <c r="S137" s="36" t="str">
        <f t="array" ref="S137">IFERROR(INDEX($D$2:$G$418,SMALL(IF($G$2:$G$418=$R$6,ROW($G$2:$G$418)),ROW(130:130))-1,2),"-")</f>
        <v>-</v>
      </c>
      <c r="T137" s="66" t="str">
        <f t="array" ref="T137">IFERROR(INDEX($D$2:$G$418,SMALL(IF($G$2:$G$418=$R$6,ROW($G$2:$G$418)),ROW(130:130))-1,3),"-")</f>
        <v>-</v>
      </c>
    </row>
    <row r="138" spans="2:20" x14ac:dyDescent="0.25">
      <c r="B138" s="35" t="s">
        <v>22</v>
      </c>
      <c r="C138" s="91" t="s">
        <v>343</v>
      </c>
      <c r="D138" s="92" t="s">
        <v>344</v>
      </c>
      <c r="E138" s="61">
        <f ca="1">SUMIF('Process information'!$I$41:$I$759,Summary!D138,'Process information'!$J$41:$J$735)</f>
        <v>0</v>
      </c>
      <c r="F138" s="51">
        <f>SUMIF('Process information'!$I$41:$I$735,Summary!D138,'Process information'!$K$41:$K$735)</f>
        <v>0</v>
      </c>
      <c r="G138" s="98" t="str">
        <f t="shared" si="6"/>
        <v>-</v>
      </c>
      <c r="I138" s="78" t="str">
        <f t="array" ref="I138">IFERROR(INDEX($D$2:$G$418,SMALL(IF($G$2:$G$418=$I$3,ROW($G$2:$G$418)),ROW(131:131))-1,1),"-")</f>
        <v>-</v>
      </c>
      <c r="J138" s="71" t="str">
        <f t="array" ref="J138">IFERROR(INDEX($D$2:$G$418,SMALL(IF($G$2:$G$418=$I$3,ROW($G$2:$G$418)),ROW(131:131))-1,2),"-")</f>
        <v>-</v>
      </c>
      <c r="K138" s="76" t="str">
        <f t="array" ref="K138">IFERROR(INDEX($D$2:$G$418,SMALL(IF($G$2:$G$418=$I$3,ROW($G$2:$G$418)),ROW(131:131))-1,3),"-")</f>
        <v>-</v>
      </c>
      <c r="M138" s="78" t="str">
        <f t="array" ref="M138">IF(ISNA(INDEX($R$8:$R$174,MATCH(0,COUNTIF($M$7:M137,$R$8:$R$174),0))),"-",INDEX($R$8:$R$174,MATCH(0,COUNTIF($M$7:M137,$R$8:$R$174),0)))</f>
        <v>-</v>
      </c>
      <c r="N138" s="80">
        <f t="shared" si="7"/>
        <v>0</v>
      </c>
      <c r="O138" s="81">
        <f t="shared" si="8"/>
        <v>0</v>
      </c>
      <c r="R138" s="36" t="str">
        <f t="array" ref="R138">IFERROR(INDEX($B$2:$G$418,SMALL(IF($G$2:$G$418=$R$6,ROW($G$2:$G$418)),ROW(131:131))-1,1),"-")</f>
        <v>-</v>
      </c>
      <c r="S138" s="36" t="str">
        <f t="array" ref="S138">IFERROR(INDEX($D$2:$G$418,SMALL(IF($G$2:$G$418=$R$6,ROW($G$2:$G$418)),ROW(131:131))-1,2),"-")</f>
        <v>-</v>
      </c>
      <c r="T138" s="66" t="str">
        <f t="array" ref="T138">IFERROR(INDEX($D$2:$G$418,SMALL(IF($G$2:$G$418=$R$6,ROW($G$2:$G$418)),ROW(131:131))-1,3),"-")</f>
        <v>-</v>
      </c>
    </row>
    <row r="139" spans="2:20" x14ac:dyDescent="0.25">
      <c r="B139" s="35" t="s">
        <v>22</v>
      </c>
      <c r="C139" s="91" t="s">
        <v>345</v>
      </c>
      <c r="D139" s="92" t="s">
        <v>346</v>
      </c>
      <c r="E139" s="61">
        <f ca="1">SUMIF('Process information'!$I$41:$I$759,Summary!D139,'Process information'!$J$41:$J$735)</f>
        <v>0</v>
      </c>
      <c r="F139" s="51">
        <f>SUMIF('Process information'!$I$41:$I$735,Summary!D139,'Process information'!$K$41:$K$735)</f>
        <v>0</v>
      </c>
      <c r="G139" s="98" t="str">
        <f t="shared" si="6"/>
        <v>-</v>
      </c>
      <c r="I139" s="78" t="str">
        <f t="array" ref="I139">IFERROR(INDEX($D$2:$G$418,SMALL(IF($G$2:$G$418=$I$3,ROW($G$2:$G$418)),ROW(132:132))-1,1),"-")</f>
        <v>-</v>
      </c>
      <c r="J139" s="71" t="str">
        <f t="array" ref="J139">IFERROR(INDEX($D$2:$G$418,SMALL(IF($G$2:$G$418=$I$3,ROW($G$2:$G$418)),ROW(132:132))-1,2),"-")</f>
        <v>-</v>
      </c>
      <c r="K139" s="76" t="str">
        <f t="array" ref="K139">IFERROR(INDEX($D$2:$G$418,SMALL(IF($G$2:$G$418=$I$3,ROW($G$2:$G$418)),ROW(132:132))-1,3),"-")</f>
        <v>-</v>
      </c>
      <c r="M139" s="78" t="str">
        <f t="array" ref="M139">IF(ISNA(INDEX($R$8:$R$174,MATCH(0,COUNTIF($M$7:M138,$R$8:$R$174),0))),"-",INDEX($R$8:$R$174,MATCH(0,COUNTIF($M$7:M138,$R$8:$R$174),0)))</f>
        <v>-</v>
      </c>
      <c r="N139" s="80">
        <f t="shared" si="7"/>
        <v>0</v>
      </c>
      <c r="O139" s="81">
        <f t="shared" si="8"/>
        <v>0</v>
      </c>
      <c r="R139" s="36" t="str">
        <f t="array" ref="R139">IFERROR(INDEX($B$2:$G$418,SMALL(IF($G$2:$G$418=$R$6,ROW($G$2:$G$418)),ROW(132:132))-1,1),"-")</f>
        <v>-</v>
      </c>
      <c r="S139" s="36" t="str">
        <f t="array" ref="S139">IFERROR(INDEX($D$2:$G$418,SMALL(IF($G$2:$G$418=$R$6,ROW($G$2:$G$418)),ROW(132:132))-1,2),"-")</f>
        <v>-</v>
      </c>
      <c r="T139" s="66" t="str">
        <f t="array" ref="T139">IFERROR(INDEX($D$2:$G$418,SMALL(IF($G$2:$G$418=$R$6,ROW($G$2:$G$418)),ROW(132:132))-1,3),"-")</f>
        <v>-</v>
      </c>
    </row>
    <row r="140" spans="2:20" ht="30" x14ac:dyDescent="0.25">
      <c r="B140" s="35" t="s">
        <v>25</v>
      </c>
      <c r="C140" s="91" t="s">
        <v>347</v>
      </c>
      <c r="D140" s="92" t="s">
        <v>348</v>
      </c>
      <c r="E140" s="61">
        <f ca="1">SUMIF('Process information'!$I$41:$I$759,Summary!D140,'Process information'!$J$41:$J$735)</f>
        <v>0</v>
      </c>
      <c r="F140" s="51">
        <f>SUMIF('Process information'!$I$41:$I$735,Summary!D140,'Process information'!$K$41:$K$735)</f>
        <v>0</v>
      </c>
      <c r="G140" s="98" t="str">
        <f t="shared" si="6"/>
        <v>-</v>
      </c>
      <c r="I140" s="78" t="str">
        <f t="array" ref="I140">IFERROR(INDEX($D$2:$G$418,SMALL(IF($G$2:$G$418=$I$3,ROW($G$2:$G$418)),ROW(133:133))-1,1),"-")</f>
        <v>-</v>
      </c>
      <c r="J140" s="71" t="str">
        <f t="array" ref="J140">IFERROR(INDEX($D$2:$G$418,SMALL(IF($G$2:$G$418=$I$3,ROW($G$2:$G$418)),ROW(133:133))-1,2),"-")</f>
        <v>-</v>
      </c>
      <c r="K140" s="76" t="str">
        <f t="array" ref="K140">IFERROR(INDEX($D$2:$G$418,SMALL(IF($G$2:$G$418=$I$3,ROW($G$2:$G$418)),ROW(133:133))-1,3),"-")</f>
        <v>-</v>
      </c>
      <c r="M140" s="78" t="str">
        <f t="array" ref="M140">IF(ISNA(INDEX($R$8:$R$174,MATCH(0,COUNTIF($M$7:M139,$R$8:$R$174),0))),"-",INDEX($R$8:$R$174,MATCH(0,COUNTIF($M$7:M139,$R$8:$R$174),0)))</f>
        <v>-</v>
      </c>
      <c r="N140" s="80">
        <f t="shared" si="7"/>
        <v>0</v>
      </c>
      <c r="O140" s="81">
        <f t="shared" si="8"/>
        <v>0</v>
      </c>
      <c r="R140" s="36" t="str">
        <f t="array" ref="R140">IFERROR(INDEX($B$2:$G$418,SMALL(IF($G$2:$G$418=$R$6,ROW($G$2:$G$418)),ROW(133:133))-1,1),"-")</f>
        <v>-</v>
      </c>
      <c r="S140" s="36" t="str">
        <f t="array" ref="S140">IFERROR(INDEX($D$2:$G$418,SMALL(IF($G$2:$G$418=$R$6,ROW($G$2:$G$418)),ROW(133:133))-1,2),"-")</f>
        <v>-</v>
      </c>
      <c r="T140" s="66" t="str">
        <f t="array" ref="T140">IFERROR(INDEX($D$2:$G$418,SMALL(IF($G$2:$G$418=$R$6,ROW($G$2:$G$418)),ROW(133:133))-1,3),"-")</f>
        <v>-</v>
      </c>
    </row>
    <row r="141" spans="2:20" ht="30" x14ac:dyDescent="0.25">
      <c r="B141" s="35" t="s">
        <v>25</v>
      </c>
      <c r="C141" s="91" t="s">
        <v>349</v>
      </c>
      <c r="D141" s="92" t="s">
        <v>350</v>
      </c>
      <c r="E141" s="61">
        <f ca="1">SUMIF('Process information'!$I$41:$I$759,Summary!D141,'Process information'!$J$41:$J$735)</f>
        <v>0</v>
      </c>
      <c r="F141" s="51">
        <f>SUMIF('Process information'!$I$41:$I$735,Summary!D141,'Process information'!$K$41:$K$735)</f>
        <v>0</v>
      </c>
      <c r="G141" s="98" t="str">
        <f t="shared" si="6"/>
        <v>-</v>
      </c>
      <c r="I141" s="78" t="str">
        <f t="array" ref="I141">IFERROR(INDEX($D$2:$G$418,SMALL(IF($G$2:$G$418=$I$3,ROW($G$2:$G$418)),ROW(134:134))-1,1),"-")</f>
        <v>-</v>
      </c>
      <c r="J141" s="71" t="str">
        <f t="array" ref="J141">IFERROR(INDEX($D$2:$G$418,SMALL(IF($G$2:$G$418=$I$3,ROW($G$2:$G$418)),ROW(134:134))-1,2),"-")</f>
        <v>-</v>
      </c>
      <c r="K141" s="76" t="str">
        <f t="array" ref="K141">IFERROR(INDEX($D$2:$G$418,SMALL(IF($G$2:$G$418=$I$3,ROW($G$2:$G$418)),ROW(134:134))-1,3),"-")</f>
        <v>-</v>
      </c>
      <c r="M141" s="78" t="str">
        <f t="array" ref="M141">IF(ISNA(INDEX($R$8:$R$174,MATCH(0,COUNTIF($M$7:M140,$R$8:$R$174),0))),"-",INDEX($R$8:$R$174,MATCH(0,COUNTIF($M$7:M140,$R$8:$R$174),0)))</f>
        <v>-</v>
      </c>
      <c r="N141" s="80">
        <f t="shared" si="7"/>
        <v>0</v>
      </c>
      <c r="O141" s="81">
        <f t="shared" si="8"/>
        <v>0</v>
      </c>
      <c r="R141" s="36" t="str">
        <f t="array" ref="R141">IFERROR(INDEX($B$2:$G$418,SMALL(IF($G$2:$G$418=$R$6,ROW($G$2:$G$418)),ROW(134:134))-1,1),"-")</f>
        <v>-</v>
      </c>
      <c r="S141" s="36" t="str">
        <f t="array" ref="S141">IFERROR(INDEX($D$2:$G$418,SMALL(IF($G$2:$G$418=$R$6,ROW($G$2:$G$418)),ROW(134:134))-1,2),"-")</f>
        <v>-</v>
      </c>
      <c r="T141" s="66" t="str">
        <f t="array" ref="T141">IFERROR(INDEX($D$2:$G$418,SMALL(IF($G$2:$G$418=$R$6,ROW($G$2:$G$418)),ROW(134:134))-1,3),"-")</f>
        <v>-</v>
      </c>
    </row>
    <row r="142" spans="2:20" ht="30" x14ac:dyDescent="0.25">
      <c r="B142" s="35" t="s">
        <v>25</v>
      </c>
      <c r="C142" s="91" t="s">
        <v>351</v>
      </c>
      <c r="D142" s="92" t="s">
        <v>352</v>
      </c>
      <c r="E142" s="61">
        <f ca="1">SUMIF('Process information'!$I$41:$I$759,Summary!D142,'Process information'!$J$41:$J$735)</f>
        <v>0</v>
      </c>
      <c r="F142" s="51">
        <f>SUMIF('Process information'!$I$41:$I$735,Summary!D142,'Process information'!$K$41:$K$735)</f>
        <v>0</v>
      </c>
      <c r="G142" s="98" t="str">
        <f t="shared" si="6"/>
        <v>-</v>
      </c>
      <c r="I142" s="78" t="str">
        <f t="array" ref="I142">IFERROR(INDEX($D$2:$G$418,SMALL(IF($G$2:$G$418=$I$3,ROW($G$2:$G$418)),ROW(135:135))-1,1),"-")</f>
        <v>-</v>
      </c>
      <c r="J142" s="71" t="str">
        <f t="array" ref="J142">IFERROR(INDEX($D$2:$G$418,SMALL(IF($G$2:$G$418=$I$3,ROW($G$2:$G$418)),ROW(135:135))-1,2),"-")</f>
        <v>-</v>
      </c>
      <c r="K142" s="76" t="str">
        <f t="array" ref="K142">IFERROR(INDEX($D$2:$G$418,SMALL(IF($G$2:$G$418=$I$3,ROW($G$2:$G$418)),ROW(135:135))-1,3),"-")</f>
        <v>-</v>
      </c>
      <c r="M142" s="78" t="str">
        <f t="array" ref="M142">IF(ISNA(INDEX($R$8:$R$174,MATCH(0,COUNTIF($M$7:M141,$R$8:$R$174),0))),"-",INDEX($R$8:$R$174,MATCH(0,COUNTIF($M$7:M141,$R$8:$R$174),0)))</f>
        <v>-</v>
      </c>
      <c r="N142" s="80">
        <f t="shared" si="7"/>
        <v>0</v>
      </c>
      <c r="O142" s="81">
        <f t="shared" si="8"/>
        <v>0</v>
      </c>
      <c r="R142" s="36" t="str">
        <f t="array" ref="R142">IFERROR(INDEX($B$2:$G$418,SMALL(IF($G$2:$G$418=$R$6,ROW($G$2:$G$418)),ROW(135:135))-1,1),"-")</f>
        <v>-</v>
      </c>
      <c r="S142" s="36" t="str">
        <f t="array" ref="S142">IFERROR(INDEX($D$2:$G$418,SMALL(IF($G$2:$G$418=$R$6,ROW($G$2:$G$418)),ROW(135:135))-1,2),"-")</f>
        <v>-</v>
      </c>
      <c r="T142" s="66" t="str">
        <f t="array" ref="T142">IFERROR(INDEX($D$2:$G$418,SMALL(IF($G$2:$G$418=$R$6,ROW($G$2:$G$418)),ROW(135:135))-1,3),"-")</f>
        <v>-</v>
      </c>
    </row>
    <row r="143" spans="2:20" ht="120" x14ac:dyDescent="0.25">
      <c r="B143" s="35" t="s">
        <v>28</v>
      </c>
      <c r="C143" s="91" t="s">
        <v>353</v>
      </c>
      <c r="D143" s="92" t="s">
        <v>354</v>
      </c>
      <c r="E143" s="61">
        <f ca="1">SUMIF('Process information'!$I$41:$I$759,Summary!D143,'Process information'!$J$41:$J$735)</f>
        <v>0</v>
      </c>
      <c r="F143" s="51">
        <f>SUMIF('Process information'!$I$41:$I$735,Summary!D143,'Process information'!$K$41:$K$735)</f>
        <v>0</v>
      </c>
      <c r="G143" s="98" t="str">
        <f t="shared" si="6"/>
        <v>-</v>
      </c>
      <c r="I143" s="78" t="str">
        <f t="array" ref="I143">IFERROR(INDEX($D$2:$G$418,SMALL(IF($G$2:$G$418=$I$3,ROW($G$2:$G$418)),ROW(136:136))-1,1),"-")</f>
        <v>-</v>
      </c>
      <c r="J143" s="71" t="str">
        <f t="array" ref="J143">IFERROR(INDEX($D$2:$G$418,SMALL(IF($G$2:$G$418=$I$3,ROW($G$2:$G$418)),ROW(136:136))-1,2),"-")</f>
        <v>-</v>
      </c>
      <c r="K143" s="76" t="str">
        <f t="array" ref="K143">IFERROR(INDEX($D$2:$G$418,SMALL(IF($G$2:$G$418=$I$3,ROW($G$2:$G$418)),ROW(136:136))-1,3),"-")</f>
        <v>-</v>
      </c>
      <c r="M143" s="78" t="str">
        <f t="array" ref="M143">IF(ISNA(INDEX($R$8:$R$174,MATCH(0,COUNTIF($M$7:M142,$R$8:$R$174),0))),"-",INDEX($R$8:$R$174,MATCH(0,COUNTIF($M$7:M142,$R$8:$R$174),0)))</f>
        <v>-</v>
      </c>
      <c r="N143" s="80">
        <f t="shared" si="7"/>
        <v>0</v>
      </c>
      <c r="O143" s="81">
        <f t="shared" si="8"/>
        <v>0</v>
      </c>
      <c r="R143" s="36" t="str">
        <f t="array" ref="R143">IFERROR(INDEX($B$2:$G$418,SMALL(IF($G$2:$G$418=$R$6,ROW($G$2:$G$418)),ROW(136:136))-1,1),"-")</f>
        <v>-</v>
      </c>
      <c r="S143" s="36" t="str">
        <f t="array" ref="S143">IFERROR(INDEX($D$2:$G$418,SMALL(IF($G$2:$G$418=$R$6,ROW($G$2:$G$418)),ROW(136:136))-1,2),"-")</f>
        <v>-</v>
      </c>
      <c r="T143" s="66" t="str">
        <f t="array" ref="T143">IFERROR(INDEX($D$2:$G$418,SMALL(IF($G$2:$G$418=$R$6,ROW($G$2:$G$418)),ROW(136:136))-1,3),"-")</f>
        <v>-</v>
      </c>
    </row>
    <row r="144" spans="2:20" ht="90" x14ac:dyDescent="0.25">
      <c r="B144" s="35" t="s">
        <v>202</v>
      </c>
      <c r="C144" s="91" t="s">
        <v>355</v>
      </c>
      <c r="D144" s="92" t="s">
        <v>356</v>
      </c>
      <c r="E144" s="61">
        <f ca="1">SUMIF('Process information'!$I$41:$I$759,Summary!D144,'Process information'!$J$41:$J$735)</f>
        <v>0</v>
      </c>
      <c r="F144" s="51">
        <f>SUMIF('Process information'!$I$41:$I$735,Summary!D144,'Process information'!$K$41:$K$735)</f>
        <v>0</v>
      </c>
      <c r="G144" s="98" t="str">
        <f t="shared" si="6"/>
        <v>-</v>
      </c>
      <c r="I144" s="78" t="str">
        <f t="array" ref="I144">IFERROR(INDEX($D$2:$G$418,SMALL(IF($G$2:$G$418=$I$3,ROW($G$2:$G$418)),ROW(137:137))-1,1),"-")</f>
        <v>-</v>
      </c>
      <c r="J144" s="71" t="str">
        <f t="array" ref="J144">IFERROR(INDEX($D$2:$G$418,SMALL(IF($G$2:$G$418=$I$3,ROW($G$2:$G$418)),ROW(137:137))-1,2),"-")</f>
        <v>-</v>
      </c>
      <c r="K144" s="76" t="str">
        <f t="array" ref="K144">IFERROR(INDEX($D$2:$G$418,SMALL(IF($G$2:$G$418=$I$3,ROW($G$2:$G$418)),ROW(137:137))-1,3),"-")</f>
        <v>-</v>
      </c>
      <c r="M144" s="78" t="str">
        <f t="array" ref="M144">IF(ISNA(INDEX($R$8:$R$174,MATCH(0,COUNTIF($M$7:M143,$R$8:$R$174),0))),"-",INDEX($R$8:$R$174,MATCH(0,COUNTIF($M$7:M143,$R$8:$R$174),0)))</f>
        <v>-</v>
      </c>
      <c r="N144" s="80">
        <f t="shared" si="7"/>
        <v>0</v>
      </c>
      <c r="O144" s="81">
        <f t="shared" si="8"/>
        <v>0</v>
      </c>
      <c r="R144" s="36" t="str">
        <f t="array" ref="R144">IFERROR(INDEX($B$2:$G$418,SMALL(IF($G$2:$G$418=$R$6,ROW($G$2:$G$418)),ROW(137:137))-1,1),"-")</f>
        <v>-</v>
      </c>
      <c r="S144" s="36" t="str">
        <f t="array" ref="S144">IFERROR(INDEX($D$2:$G$418,SMALL(IF($G$2:$G$418=$R$6,ROW($G$2:$G$418)),ROW(137:137))-1,2),"-")</f>
        <v>-</v>
      </c>
      <c r="T144" s="66" t="str">
        <f t="array" ref="T144">IFERROR(INDEX($D$2:$G$418,SMALL(IF($G$2:$G$418=$R$6,ROW($G$2:$G$418)),ROW(137:137))-1,3),"-")</f>
        <v>-</v>
      </c>
    </row>
    <row r="145" spans="2:20" ht="90" x14ac:dyDescent="0.25">
      <c r="B145" s="35" t="s">
        <v>202</v>
      </c>
      <c r="C145" s="91" t="s">
        <v>357</v>
      </c>
      <c r="D145" s="92" t="s">
        <v>358</v>
      </c>
      <c r="E145" s="61">
        <f ca="1">SUMIF('Process information'!$I$41:$I$759,Summary!D145,'Process information'!$J$41:$J$735)</f>
        <v>0</v>
      </c>
      <c r="F145" s="51">
        <f>SUMIF('Process information'!$I$41:$I$735,Summary!D145,'Process information'!$K$41:$K$735)</f>
        <v>0</v>
      </c>
      <c r="G145" s="98" t="str">
        <f t="shared" si="6"/>
        <v>-</v>
      </c>
      <c r="I145" s="78" t="str">
        <f t="array" ref="I145">IFERROR(INDEX($D$2:$G$418,SMALL(IF($G$2:$G$418=$I$3,ROW($G$2:$G$418)),ROW(138:138))-1,1),"-")</f>
        <v>-</v>
      </c>
      <c r="J145" s="71" t="str">
        <f t="array" ref="J145">IFERROR(INDEX($D$2:$G$418,SMALL(IF($G$2:$G$418=$I$3,ROW($G$2:$G$418)),ROW(138:138))-1,2),"-")</f>
        <v>-</v>
      </c>
      <c r="K145" s="76" t="str">
        <f t="array" ref="K145">IFERROR(INDEX($D$2:$G$418,SMALL(IF($G$2:$G$418=$I$3,ROW($G$2:$G$418)),ROW(138:138))-1,3),"-")</f>
        <v>-</v>
      </c>
      <c r="M145" s="78" t="str">
        <f t="array" ref="M145">IF(ISNA(INDEX($R$8:$R$174,MATCH(0,COUNTIF($M$7:M144,$R$8:$R$174),0))),"-",INDEX($R$8:$R$174,MATCH(0,COUNTIF($M$7:M144,$R$8:$R$174),0)))</f>
        <v>-</v>
      </c>
      <c r="N145" s="80">
        <f t="shared" si="7"/>
        <v>0</v>
      </c>
      <c r="O145" s="81">
        <f t="shared" si="8"/>
        <v>0</v>
      </c>
      <c r="R145" s="36" t="str">
        <f t="array" ref="R145">IFERROR(INDEX($B$2:$G$418,SMALL(IF($G$2:$G$418=$R$6,ROW($G$2:$G$418)),ROW(138:138))-1,1),"-")</f>
        <v>-</v>
      </c>
      <c r="S145" s="36" t="str">
        <f t="array" ref="S145">IFERROR(INDEX($D$2:$G$418,SMALL(IF($G$2:$G$418=$R$6,ROW($G$2:$G$418)),ROW(138:138))-1,2),"-")</f>
        <v>-</v>
      </c>
      <c r="T145" s="66" t="str">
        <f t="array" ref="T145">IFERROR(INDEX($D$2:$G$418,SMALL(IF($G$2:$G$418=$R$6,ROW($G$2:$G$418)),ROW(138:138))-1,3),"-")</f>
        <v>-</v>
      </c>
    </row>
    <row r="146" spans="2:20" x14ac:dyDescent="0.25">
      <c r="B146" s="35" t="s">
        <v>20</v>
      </c>
      <c r="C146" s="91" t="s">
        <v>359</v>
      </c>
      <c r="D146" s="92" t="s">
        <v>360</v>
      </c>
      <c r="E146" s="61">
        <f ca="1">SUMIF('Process information'!$I$41:$I$759,Summary!D146,'Process information'!$J$41:$J$735)</f>
        <v>0</v>
      </c>
      <c r="F146" s="51">
        <f>SUMIF('Process information'!$I$41:$I$735,Summary!D146,'Process information'!$K$41:$K$735)</f>
        <v>0</v>
      </c>
      <c r="G146" s="98" t="str">
        <f t="shared" si="6"/>
        <v>-</v>
      </c>
      <c r="I146" s="78" t="str">
        <f t="array" ref="I146">IFERROR(INDEX($D$2:$G$418,SMALL(IF($G$2:$G$418=$I$3,ROW($G$2:$G$418)),ROW(139:139))-1,1),"-")</f>
        <v>-</v>
      </c>
      <c r="J146" s="71" t="str">
        <f t="array" ref="J146">IFERROR(INDEX($D$2:$G$418,SMALL(IF($G$2:$G$418=$I$3,ROW($G$2:$G$418)),ROW(139:139))-1,2),"-")</f>
        <v>-</v>
      </c>
      <c r="K146" s="76" t="str">
        <f t="array" ref="K146">IFERROR(INDEX($D$2:$G$418,SMALL(IF($G$2:$G$418=$I$3,ROW($G$2:$G$418)),ROW(139:139))-1,3),"-")</f>
        <v>-</v>
      </c>
      <c r="M146" s="78" t="str">
        <f t="array" ref="M146">IF(ISNA(INDEX($R$8:$R$174,MATCH(0,COUNTIF($M$7:M145,$R$8:$R$174),0))),"-",INDEX($R$8:$R$174,MATCH(0,COUNTIF($M$7:M145,$R$8:$R$174),0)))</f>
        <v>-</v>
      </c>
      <c r="N146" s="80">
        <f t="shared" si="7"/>
        <v>0</v>
      </c>
      <c r="O146" s="81">
        <f t="shared" si="8"/>
        <v>0</v>
      </c>
      <c r="R146" s="36" t="str">
        <f t="array" ref="R146">IFERROR(INDEX($B$2:$G$418,SMALL(IF($G$2:$G$418=$R$6,ROW($G$2:$G$418)),ROW(139:139))-1,1),"-")</f>
        <v>-</v>
      </c>
      <c r="S146" s="36" t="str">
        <f t="array" ref="S146">IFERROR(INDEX($D$2:$G$418,SMALL(IF($G$2:$G$418=$R$6,ROW($G$2:$G$418)),ROW(139:139))-1,2),"-")</f>
        <v>-</v>
      </c>
      <c r="T146" s="66" t="str">
        <f t="array" ref="T146">IFERROR(INDEX($D$2:$G$418,SMALL(IF($G$2:$G$418=$R$6,ROW($G$2:$G$418)),ROW(139:139))-1,3),"-")</f>
        <v>-</v>
      </c>
    </row>
    <row r="147" spans="2:20" x14ac:dyDescent="0.25">
      <c r="B147" s="35" t="s">
        <v>20</v>
      </c>
      <c r="C147" s="91" t="s">
        <v>361</v>
      </c>
      <c r="D147" s="92" t="s">
        <v>362</v>
      </c>
      <c r="E147" s="61">
        <f ca="1">SUMIF('Process information'!$I$41:$I$759,Summary!D147,'Process information'!$J$41:$J$735)</f>
        <v>0</v>
      </c>
      <c r="F147" s="51">
        <f>SUMIF('Process information'!$I$41:$I$735,Summary!D147,'Process information'!$K$41:$K$735)</f>
        <v>0</v>
      </c>
      <c r="G147" s="98" t="str">
        <f t="shared" si="6"/>
        <v>-</v>
      </c>
      <c r="I147" s="78" t="str">
        <f t="array" ref="I147">IFERROR(INDEX($D$2:$G$418,SMALL(IF($G$2:$G$418=$I$3,ROW($G$2:$G$418)),ROW(140:140))-1,1),"-")</f>
        <v>-</v>
      </c>
      <c r="J147" s="71" t="str">
        <f t="array" ref="J147">IFERROR(INDEX($D$2:$G$418,SMALL(IF($G$2:$G$418=$I$3,ROW($G$2:$G$418)),ROW(140:140))-1,2),"-")</f>
        <v>-</v>
      </c>
      <c r="K147" s="76" t="str">
        <f t="array" ref="K147">IFERROR(INDEX($D$2:$G$418,SMALL(IF($G$2:$G$418=$I$3,ROW($G$2:$G$418)),ROW(140:140))-1,3),"-")</f>
        <v>-</v>
      </c>
      <c r="M147" s="78" t="str">
        <f t="array" ref="M147">IF(ISNA(INDEX($R$8:$R$174,MATCH(0,COUNTIF($M$7:M146,$R$8:$R$174),0))),"-",INDEX($R$8:$R$174,MATCH(0,COUNTIF($M$7:M146,$R$8:$R$174),0)))</f>
        <v>-</v>
      </c>
      <c r="N147" s="80">
        <f t="shared" si="7"/>
        <v>0</v>
      </c>
      <c r="O147" s="81">
        <f t="shared" si="8"/>
        <v>0</v>
      </c>
      <c r="R147" s="36" t="str">
        <f t="array" ref="R147">IFERROR(INDEX($B$2:$G$418,SMALL(IF($G$2:$G$418=$R$6,ROW($G$2:$G$418)),ROW(140:140))-1,1),"-")</f>
        <v>-</v>
      </c>
      <c r="S147" s="36" t="str">
        <f t="array" ref="S147">IFERROR(INDEX($D$2:$G$418,SMALL(IF($G$2:$G$418=$R$6,ROW($G$2:$G$418)),ROW(140:140))-1,2),"-")</f>
        <v>-</v>
      </c>
      <c r="T147" s="66" t="str">
        <f t="array" ref="T147">IFERROR(INDEX($D$2:$G$418,SMALL(IF($G$2:$G$418=$R$6,ROW($G$2:$G$418)),ROW(140:140))-1,3),"-")</f>
        <v>-</v>
      </c>
    </row>
    <row r="148" spans="2:20" ht="90" x14ac:dyDescent="0.25">
      <c r="B148" s="35" t="s">
        <v>202</v>
      </c>
      <c r="C148" s="91" t="s">
        <v>363</v>
      </c>
      <c r="D148" s="92" t="s">
        <v>364</v>
      </c>
      <c r="E148" s="61">
        <f ca="1">SUMIF('Process information'!$I$41:$I$759,Summary!D148,'Process information'!$J$41:$J$735)</f>
        <v>0</v>
      </c>
      <c r="F148" s="51">
        <f>SUMIF('Process information'!$I$41:$I$735,Summary!D148,'Process information'!$K$41:$K$735)</f>
        <v>0</v>
      </c>
      <c r="G148" s="98" t="str">
        <f t="shared" si="6"/>
        <v>-</v>
      </c>
      <c r="I148" s="78" t="str">
        <f t="array" ref="I148">IFERROR(INDEX($D$2:$G$418,SMALL(IF($G$2:$G$418=$I$3,ROW($G$2:$G$418)),ROW(141:141))-1,1),"-")</f>
        <v>-</v>
      </c>
      <c r="J148" s="71" t="str">
        <f t="array" ref="J148">IFERROR(INDEX($D$2:$G$418,SMALL(IF($G$2:$G$418=$I$3,ROW($G$2:$G$418)),ROW(141:141))-1,2),"-")</f>
        <v>-</v>
      </c>
      <c r="K148" s="76" t="str">
        <f t="array" ref="K148">IFERROR(INDEX($D$2:$G$418,SMALL(IF($G$2:$G$418=$I$3,ROW($G$2:$G$418)),ROW(141:141))-1,3),"-")</f>
        <v>-</v>
      </c>
      <c r="M148" s="78" t="str">
        <f t="array" ref="M148">IF(ISNA(INDEX($R$8:$R$174,MATCH(0,COUNTIF($M$7:M147,$R$8:$R$174),0))),"-",INDEX($R$8:$R$174,MATCH(0,COUNTIF($M$7:M147,$R$8:$R$174),0)))</f>
        <v>-</v>
      </c>
      <c r="N148" s="80">
        <f t="shared" si="7"/>
        <v>0</v>
      </c>
      <c r="O148" s="81">
        <f t="shared" si="8"/>
        <v>0</v>
      </c>
      <c r="R148" s="36" t="str">
        <f t="array" ref="R148">IFERROR(INDEX($B$2:$G$418,SMALL(IF($G$2:$G$418=$R$6,ROW($G$2:$G$418)),ROW(141:141))-1,1),"-")</f>
        <v>-</v>
      </c>
      <c r="S148" s="36" t="str">
        <f t="array" ref="S148">IFERROR(INDEX($D$2:$G$418,SMALL(IF($G$2:$G$418=$R$6,ROW($G$2:$G$418)),ROW(141:141))-1,2),"-")</f>
        <v>-</v>
      </c>
      <c r="T148" s="66" t="str">
        <f t="array" ref="T148">IFERROR(INDEX($D$2:$G$418,SMALL(IF($G$2:$G$418=$R$6,ROW($G$2:$G$418)),ROW(141:141))-1,3),"-")</f>
        <v>-</v>
      </c>
    </row>
    <row r="149" spans="2:20" ht="90" x14ac:dyDescent="0.25">
      <c r="B149" s="35" t="s">
        <v>202</v>
      </c>
      <c r="C149" s="91" t="s">
        <v>365</v>
      </c>
      <c r="D149" s="92" t="s">
        <v>366</v>
      </c>
      <c r="E149" s="61">
        <f ca="1">SUMIF('Process information'!$I$41:$I$759,Summary!D149,'Process information'!$J$41:$J$735)</f>
        <v>0</v>
      </c>
      <c r="F149" s="51">
        <f>SUMIF('Process information'!$I$41:$I$735,Summary!D149,'Process information'!$K$41:$K$735)</f>
        <v>0</v>
      </c>
      <c r="G149" s="98" t="str">
        <f t="shared" si="6"/>
        <v>-</v>
      </c>
      <c r="I149" s="78" t="str">
        <f t="array" ref="I149">IFERROR(INDEX($D$2:$G$418,SMALL(IF($G$2:$G$418=$I$3,ROW($G$2:$G$418)),ROW(142:142))-1,1),"-")</f>
        <v>-</v>
      </c>
      <c r="J149" s="71" t="str">
        <f t="array" ref="J149">IFERROR(INDEX($D$2:$G$418,SMALL(IF($G$2:$G$418=$I$3,ROW($G$2:$G$418)),ROW(142:142))-1,2),"-")</f>
        <v>-</v>
      </c>
      <c r="K149" s="76" t="str">
        <f t="array" ref="K149">IFERROR(INDEX($D$2:$G$418,SMALL(IF($G$2:$G$418=$I$3,ROW($G$2:$G$418)),ROW(142:142))-1,3),"-")</f>
        <v>-</v>
      </c>
      <c r="M149" s="78" t="str">
        <f t="array" ref="M149">IF(ISNA(INDEX($R$8:$R$174,MATCH(0,COUNTIF($M$7:M148,$R$8:$R$174),0))),"-",INDEX($R$8:$R$174,MATCH(0,COUNTIF($M$7:M148,$R$8:$R$174),0)))</f>
        <v>-</v>
      </c>
      <c r="N149" s="80">
        <f t="shared" si="7"/>
        <v>0</v>
      </c>
      <c r="O149" s="81">
        <f t="shared" si="8"/>
        <v>0</v>
      </c>
      <c r="R149" s="36" t="str">
        <f t="array" ref="R149">IFERROR(INDEX($B$2:$G$418,SMALL(IF($G$2:$G$418=$R$6,ROW($G$2:$G$418)),ROW(142:142))-1,1),"-")</f>
        <v>-</v>
      </c>
      <c r="S149" s="36" t="str">
        <f t="array" ref="S149">IFERROR(INDEX($D$2:$G$418,SMALL(IF($G$2:$G$418=$R$6,ROW($G$2:$G$418)),ROW(142:142))-1,2),"-")</f>
        <v>-</v>
      </c>
      <c r="T149" s="66" t="str">
        <f t="array" ref="T149">IFERROR(INDEX($D$2:$G$418,SMALL(IF($G$2:$G$418=$R$6,ROW($G$2:$G$418)),ROW(142:142))-1,3),"-")</f>
        <v>-</v>
      </c>
    </row>
    <row r="150" spans="2:20" ht="90" x14ac:dyDescent="0.25">
      <c r="B150" s="35" t="s">
        <v>202</v>
      </c>
      <c r="C150" s="91" t="s">
        <v>367</v>
      </c>
      <c r="D150" s="92" t="s">
        <v>368</v>
      </c>
      <c r="E150" s="61">
        <f ca="1">SUMIF('Process information'!$I$41:$I$759,Summary!D150,'Process information'!$J$41:$J$735)</f>
        <v>0</v>
      </c>
      <c r="F150" s="51">
        <f>SUMIF('Process information'!$I$41:$I$735,Summary!D150,'Process information'!$K$41:$K$735)</f>
        <v>0</v>
      </c>
      <c r="G150" s="98" t="str">
        <f t="shared" si="6"/>
        <v>-</v>
      </c>
      <c r="I150" s="78" t="str">
        <f t="array" ref="I150">IFERROR(INDEX($D$2:$G$418,SMALL(IF($G$2:$G$418=$I$3,ROW($G$2:$G$418)),ROW(143:143))-1,1),"-")</f>
        <v>-</v>
      </c>
      <c r="J150" s="71" t="str">
        <f t="array" ref="J150">IFERROR(INDEX($D$2:$G$418,SMALL(IF($G$2:$G$418=$I$3,ROW($G$2:$G$418)),ROW(143:143))-1,2),"-")</f>
        <v>-</v>
      </c>
      <c r="K150" s="76" t="str">
        <f t="array" ref="K150">IFERROR(INDEX($D$2:$G$418,SMALL(IF($G$2:$G$418=$I$3,ROW($G$2:$G$418)),ROW(143:143))-1,3),"-")</f>
        <v>-</v>
      </c>
      <c r="M150" s="78" t="str">
        <f t="array" ref="M150">IF(ISNA(INDEX($R$8:$R$174,MATCH(0,COUNTIF($M$7:M149,$R$8:$R$174),0))),"-",INDEX($R$8:$R$174,MATCH(0,COUNTIF($M$7:M149,$R$8:$R$174),0)))</f>
        <v>-</v>
      </c>
      <c r="N150" s="80">
        <f t="shared" si="7"/>
        <v>0</v>
      </c>
      <c r="O150" s="81">
        <f t="shared" si="8"/>
        <v>0</v>
      </c>
      <c r="R150" s="36" t="str">
        <f t="array" ref="R150">IFERROR(INDEX($B$2:$G$418,SMALL(IF($G$2:$G$418=$R$6,ROW($G$2:$G$418)),ROW(143:143))-1,1),"-")</f>
        <v>-</v>
      </c>
      <c r="S150" s="36" t="str">
        <f t="array" ref="S150">IFERROR(INDEX($D$2:$G$418,SMALL(IF($G$2:$G$418=$R$6,ROW($G$2:$G$418)),ROW(143:143))-1,2),"-")</f>
        <v>-</v>
      </c>
      <c r="T150" s="66" t="str">
        <f t="array" ref="T150">IFERROR(INDEX($D$2:$G$418,SMALL(IF($G$2:$G$418=$R$6,ROW($G$2:$G$418)),ROW(143:143))-1,3),"-")</f>
        <v>-</v>
      </c>
    </row>
    <row r="151" spans="2:20" ht="90" x14ac:dyDescent="0.25">
      <c r="B151" s="35" t="s">
        <v>202</v>
      </c>
      <c r="C151" s="91" t="s">
        <v>369</v>
      </c>
      <c r="D151" s="92" t="s">
        <v>370</v>
      </c>
      <c r="E151" s="61">
        <f ca="1">SUMIF('Process information'!$I$41:$I$759,Summary!D151,'Process information'!$J$41:$J$735)</f>
        <v>0</v>
      </c>
      <c r="F151" s="51">
        <f>SUMIF('Process information'!$I$41:$I$735,Summary!D151,'Process information'!$K$41:$K$735)</f>
        <v>0</v>
      </c>
      <c r="G151" s="98" t="str">
        <f t="shared" si="6"/>
        <v>-</v>
      </c>
      <c r="I151" s="78" t="str">
        <f t="array" ref="I151">IFERROR(INDEX($D$2:$G$418,SMALL(IF($G$2:$G$418=$I$3,ROW($G$2:$G$418)),ROW(144:144))-1,1),"-")</f>
        <v>-</v>
      </c>
      <c r="J151" s="71" t="str">
        <f t="array" ref="J151">IFERROR(INDEX($D$2:$G$418,SMALL(IF($G$2:$G$418=$I$3,ROW($G$2:$G$418)),ROW(144:144))-1,2),"-")</f>
        <v>-</v>
      </c>
      <c r="K151" s="76" t="str">
        <f t="array" ref="K151">IFERROR(INDEX($D$2:$G$418,SMALL(IF($G$2:$G$418=$I$3,ROW($G$2:$G$418)),ROW(144:144))-1,3),"-")</f>
        <v>-</v>
      </c>
      <c r="M151" s="78" t="str">
        <f t="array" ref="M151">IF(ISNA(INDEX($R$8:$R$174,MATCH(0,COUNTIF($M$7:M150,$R$8:$R$174),0))),"-",INDEX($R$8:$R$174,MATCH(0,COUNTIF($M$7:M150,$R$8:$R$174),0)))</f>
        <v>-</v>
      </c>
      <c r="N151" s="80">
        <f t="shared" si="7"/>
        <v>0</v>
      </c>
      <c r="O151" s="81">
        <f t="shared" si="8"/>
        <v>0</v>
      </c>
      <c r="R151" s="36" t="str">
        <f t="array" ref="R151">IFERROR(INDEX($B$2:$G$418,SMALL(IF($G$2:$G$418=$R$6,ROW($G$2:$G$418)),ROW(144:144))-1,1),"-")</f>
        <v>-</v>
      </c>
      <c r="S151" s="36" t="str">
        <f t="array" ref="S151">IFERROR(INDEX($D$2:$G$418,SMALL(IF($G$2:$G$418=$R$6,ROW($G$2:$G$418)),ROW(144:144))-1,2),"-")</f>
        <v>-</v>
      </c>
      <c r="T151" s="66" t="str">
        <f t="array" ref="T151">IFERROR(INDEX($D$2:$G$418,SMALL(IF($G$2:$G$418=$R$6,ROW($G$2:$G$418)),ROW(144:144))-1,3),"-")</f>
        <v>-</v>
      </c>
    </row>
    <row r="152" spans="2:20" ht="30" x14ac:dyDescent="0.25">
      <c r="B152" s="35" t="s">
        <v>25</v>
      </c>
      <c r="C152" s="91" t="s">
        <v>371</v>
      </c>
      <c r="D152" s="92" t="s">
        <v>372</v>
      </c>
      <c r="E152" s="61">
        <f ca="1">SUMIF('Process information'!$I$41:$I$759,Summary!D152,'Process information'!$J$41:$J$735)</f>
        <v>0</v>
      </c>
      <c r="F152" s="51">
        <f>SUMIF('Process information'!$I$41:$I$735,Summary!D152,'Process information'!$K$41:$K$735)</f>
        <v>0</v>
      </c>
      <c r="G152" s="98" t="str">
        <f t="shared" si="6"/>
        <v>-</v>
      </c>
      <c r="I152" s="78" t="str">
        <f t="array" ref="I152">IFERROR(INDEX($D$2:$G$418,SMALL(IF($G$2:$G$418=$I$3,ROW($G$2:$G$418)),ROW(145:145))-1,1),"-")</f>
        <v>-</v>
      </c>
      <c r="J152" s="71" t="str">
        <f t="array" ref="J152">IFERROR(INDEX($D$2:$G$418,SMALL(IF($G$2:$G$418=$I$3,ROW($G$2:$G$418)),ROW(145:145))-1,2),"-")</f>
        <v>-</v>
      </c>
      <c r="K152" s="76" t="str">
        <f t="array" ref="K152">IFERROR(INDEX($D$2:$G$418,SMALL(IF($G$2:$G$418=$I$3,ROW($G$2:$G$418)),ROW(145:145))-1,3),"-")</f>
        <v>-</v>
      </c>
      <c r="M152" s="78" t="str">
        <f t="array" ref="M152">IF(ISNA(INDEX($R$8:$R$174,MATCH(0,COUNTIF($M$7:M151,$R$8:$R$174),0))),"-",INDEX($R$8:$R$174,MATCH(0,COUNTIF($M$7:M151,$R$8:$R$174),0)))</f>
        <v>-</v>
      </c>
      <c r="N152" s="80">
        <f t="shared" si="7"/>
        <v>0</v>
      </c>
      <c r="O152" s="81">
        <f t="shared" si="8"/>
        <v>0</v>
      </c>
      <c r="R152" s="36" t="str">
        <f t="array" ref="R152">IFERROR(INDEX($B$2:$G$418,SMALL(IF($G$2:$G$418=$R$6,ROW($G$2:$G$418)),ROW(145:145))-1,1),"-")</f>
        <v>-</v>
      </c>
      <c r="S152" s="36" t="str">
        <f t="array" ref="S152">IFERROR(INDEX($D$2:$G$418,SMALL(IF($G$2:$G$418=$R$6,ROW($G$2:$G$418)),ROW(145:145))-1,2),"-")</f>
        <v>-</v>
      </c>
      <c r="T152" s="66" t="str">
        <f t="array" ref="T152">IFERROR(INDEX($D$2:$G$418,SMALL(IF($G$2:$G$418=$R$6,ROW($G$2:$G$418)),ROW(145:145))-1,3),"-")</f>
        <v>-</v>
      </c>
    </row>
    <row r="153" spans="2:20" x14ac:dyDescent="0.25">
      <c r="B153" s="35" t="s">
        <v>24</v>
      </c>
      <c r="C153" s="91" t="s">
        <v>373</v>
      </c>
      <c r="D153" s="92" t="s">
        <v>374</v>
      </c>
      <c r="E153" s="61">
        <f ca="1">SUMIF('Process information'!$I$41:$I$759,Summary!D153,'Process information'!$J$41:$J$735)</f>
        <v>0</v>
      </c>
      <c r="F153" s="51">
        <f>SUMIF('Process information'!$I$41:$I$735,Summary!D153,'Process information'!$K$41:$K$735)</f>
        <v>0</v>
      </c>
      <c r="G153" s="98" t="str">
        <f t="shared" si="6"/>
        <v>-</v>
      </c>
      <c r="I153" s="78" t="str">
        <f t="array" ref="I153">IFERROR(INDEX($D$2:$G$418,SMALL(IF($G$2:$G$418=$I$3,ROW($G$2:$G$418)),ROW(146:146))-1,1),"-")</f>
        <v>-</v>
      </c>
      <c r="J153" s="71" t="str">
        <f t="array" ref="J153">IFERROR(INDEX($D$2:$G$418,SMALL(IF($G$2:$G$418=$I$3,ROW($G$2:$G$418)),ROW(146:146))-1,2),"-")</f>
        <v>-</v>
      </c>
      <c r="K153" s="76" t="str">
        <f t="array" ref="K153">IFERROR(INDEX($D$2:$G$418,SMALL(IF($G$2:$G$418=$I$3,ROW($G$2:$G$418)),ROW(146:146))-1,3),"-")</f>
        <v>-</v>
      </c>
      <c r="M153" s="78" t="str">
        <f t="array" ref="M153">IF(ISNA(INDEX($R$8:$R$174,MATCH(0,COUNTIF($M$7:M152,$R$8:$R$174),0))),"-",INDEX($R$8:$R$174,MATCH(0,COUNTIF($M$7:M152,$R$8:$R$174),0)))</f>
        <v>-</v>
      </c>
      <c r="N153" s="80">
        <f t="shared" si="7"/>
        <v>0</v>
      </c>
      <c r="O153" s="81">
        <f t="shared" si="8"/>
        <v>0</v>
      </c>
      <c r="R153" s="36" t="str">
        <f t="array" ref="R153">IFERROR(INDEX($B$2:$G$418,SMALL(IF($G$2:$G$418=$R$6,ROW($G$2:$G$418)),ROW(146:146))-1,1),"-")</f>
        <v>-</v>
      </c>
      <c r="S153" s="36" t="str">
        <f t="array" ref="S153">IFERROR(INDEX($D$2:$G$418,SMALL(IF($G$2:$G$418=$R$6,ROW($G$2:$G$418)),ROW(146:146))-1,2),"-")</f>
        <v>-</v>
      </c>
      <c r="T153" s="66" t="str">
        <f t="array" ref="T153">IFERROR(INDEX($D$2:$G$418,SMALL(IF($G$2:$G$418=$R$6,ROW($G$2:$G$418)),ROW(146:146))-1,3),"-")</f>
        <v>-</v>
      </c>
    </row>
    <row r="154" spans="2:20" x14ac:dyDescent="0.25">
      <c r="B154" s="35" t="s">
        <v>20</v>
      </c>
      <c r="C154" s="91" t="s">
        <v>375</v>
      </c>
      <c r="D154" s="92" t="s">
        <v>376</v>
      </c>
      <c r="E154" s="61">
        <f ca="1">SUMIF('Process information'!$I$41:$I$759,Summary!D154,'Process information'!$J$41:$J$735)</f>
        <v>0</v>
      </c>
      <c r="F154" s="51">
        <f>SUMIF('Process information'!$I$41:$I$735,Summary!D154,'Process information'!$K$41:$K$735)</f>
        <v>0</v>
      </c>
      <c r="G154" s="98" t="str">
        <f t="shared" si="6"/>
        <v>-</v>
      </c>
      <c r="I154" s="78" t="str">
        <f t="array" ref="I154">IFERROR(INDEX($D$2:$G$418,SMALL(IF($G$2:$G$418=$I$3,ROW($G$2:$G$418)),ROW(147:147))-1,1),"-")</f>
        <v>-</v>
      </c>
      <c r="J154" s="71" t="str">
        <f t="array" ref="J154">IFERROR(INDEX($D$2:$G$418,SMALL(IF($G$2:$G$418=$I$3,ROW($G$2:$G$418)),ROW(147:147))-1,2),"-")</f>
        <v>-</v>
      </c>
      <c r="K154" s="76" t="str">
        <f t="array" ref="K154">IFERROR(INDEX($D$2:$G$418,SMALL(IF($G$2:$G$418=$I$3,ROW($G$2:$G$418)),ROW(147:147))-1,3),"-")</f>
        <v>-</v>
      </c>
      <c r="M154" s="78" t="str">
        <f t="array" ref="M154">IF(ISNA(INDEX($R$8:$R$174,MATCH(0,COUNTIF($M$7:M153,$R$8:$R$174),0))),"-",INDEX($R$8:$R$174,MATCH(0,COUNTIF($M$7:M153,$R$8:$R$174),0)))</f>
        <v>-</v>
      </c>
      <c r="N154" s="80">
        <f t="shared" si="7"/>
        <v>0</v>
      </c>
      <c r="O154" s="81">
        <f t="shared" si="8"/>
        <v>0</v>
      </c>
      <c r="R154" s="36" t="str">
        <f t="array" ref="R154">IFERROR(INDEX($B$2:$G$418,SMALL(IF($G$2:$G$418=$R$6,ROW($G$2:$G$418)),ROW(147:147))-1,1),"-")</f>
        <v>-</v>
      </c>
      <c r="S154" s="36" t="str">
        <f t="array" ref="S154">IFERROR(INDEX($D$2:$G$418,SMALL(IF($G$2:$G$418=$R$6,ROW($G$2:$G$418)),ROW(147:147))-1,2),"-")</f>
        <v>-</v>
      </c>
      <c r="T154" s="66" t="str">
        <f t="array" ref="T154">IFERROR(INDEX($D$2:$G$418,SMALL(IF($G$2:$G$418=$R$6,ROW($G$2:$G$418)),ROW(147:147))-1,3),"-")</f>
        <v>-</v>
      </c>
    </row>
    <row r="155" spans="2:20" x14ac:dyDescent="0.25">
      <c r="B155" s="35" t="s">
        <v>20</v>
      </c>
      <c r="C155" s="91" t="s">
        <v>377</v>
      </c>
      <c r="D155" s="92" t="s">
        <v>378</v>
      </c>
      <c r="E155" s="61">
        <f ca="1">SUMIF('Process information'!$I$41:$I$759,Summary!D155,'Process information'!$J$41:$J$735)</f>
        <v>0</v>
      </c>
      <c r="F155" s="51">
        <f>SUMIF('Process information'!$I$41:$I$735,Summary!D155,'Process information'!$K$41:$K$735)</f>
        <v>0</v>
      </c>
      <c r="G155" s="98" t="str">
        <f t="shared" si="6"/>
        <v>-</v>
      </c>
      <c r="I155" s="78" t="str">
        <f t="array" ref="I155">IFERROR(INDEX($D$2:$G$418,SMALL(IF($G$2:$G$418=$I$3,ROW($G$2:$G$418)),ROW(148:148))-1,1),"-")</f>
        <v>-</v>
      </c>
      <c r="J155" s="71" t="str">
        <f t="array" ref="J155">IFERROR(INDEX($D$2:$G$418,SMALL(IF($G$2:$G$418=$I$3,ROW($G$2:$G$418)),ROW(148:148))-1,2),"-")</f>
        <v>-</v>
      </c>
      <c r="K155" s="76" t="str">
        <f t="array" ref="K155">IFERROR(INDEX($D$2:$G$418,SMALL(IF($G$2:$G$418=$I$3,ROW($G$2:$G$418)),ROW(148:148))-1,3),"-")</f>
        <v>-</v>
      </c>
      <c r="M155" s="78" t="str">
        <f t="array" ref="M155">IF(ISNA(INDEX($R$8:$R$174,MATCH(0,COUNTIF($M$7:M154,$R$8:$R$174),0))),"-",INDEX($R$8:$R$174,MATCH(0,COUNTIF($M$7:M154,$R$8:$R$174),0)))</f>
        <v>-</v>
      </c>
      <c r="N155" s="80">
        <f t="shared" si="7"/>
        <v>0</v>
      </c>
      <c r="O155" s="81">
        <f t="shared" si="8"/>
        <v>0</v>
      </c>
      <c r="R155" s="36" t="str">
        <f t="array" ref="R155">IFERROR(INDEX($B$2:$G$418,SMALL(IF($G$2:$G$418=$R$6,ROW($G$2:$G$418)),ROW(148:148))-1,1),"-")</f>
        <v>-</v>
      </c>
      <c r="S155" s="36" t="str">
        <f t="array" ref="S155">IFERROR(INDEX($D$2:$G$418,SMALL(IF($G$2:$G$418=$R$6,ROW($G$2:$G$418)),ROW(148:148))-1,2),"-")</f>
        <v>-</v>
      </c>
      <c r="T155" s="66" t="str">
        <f t="array" ref="T155">IFERROR(INDEX($D$2:$G$418,SMALL(IF($G$2:$G$418=$R$6,ROW($G$2:$G$418)),ROW(148:148))-1,3),"-")</f>
        <v>-</v>
      </c>
    </row>
    <row r="156" spans="2:20" ht="30" x14ac:dyDescent="0.25">
      <c r="B156" s="35" t="s">
        <v>25</v>
      </c>
      <c r="C156" s="91" t="s">
        <v>379</v>
      </c>
      <c r="D156" s="92" t="s">
        <v>380</v>
      </c>
      <c r="E156" s="61">
        <f ca="1">SUMIF('Process information'!$I$41:$I$759,Summary!D156,'Process information'!$J$41:$J$735)</f>
        <v>0</v>
      </c>
      <c r="F156" s="51">
        <f>SUMIF('Process information'!$I$41:$I$735,Summary!D156,'Process information'!$K$41:$K$735)</f>
        <v>0</v>
      </c>
      <c r="G156" s="98" t="str">
        <f t="shared" si="6"/>
        <v>-</v>
      </c>
      <c r="I156" s="78" t="str">
        <f t="array" ref="I156">IFERROR(INDEX($D$2:$G$418,SMALL(IF($G$2:$G$418=$I$3,ROW($G$2:$G$418)),ROW(149:149))-1,1),"-")</f>
        <v>-</v>
      </c>
      <c r="J156" s="71" t="str">
        <f t="array" ref="J156">IFERROR(INDEX($D$2:$G$418,SMALL(IF($G$2:$G$418=$I$3,ROW($G$2:$G$418)),ROW(149:149))-1,2),"-")</f>
        <v>-</v>
      </c>
      <c r="K156" s="76" t="str">
        <f t="array" ref="K156">IFERROR(INDEX($D$2:$G$418,SMALL(IF($G$2:$G$418=$I$3,ROW($G$2:$G$418)),ROW(149:149))-1,3),"-")</f>
        <v>-</v>
      </c>
      <c r="M156" s="78" t="str">
        <f t="array" ref="M156">IF(ISNA(INDEX($R$8:$R$174,MATCH(0,COUNTIF($M$7:M155,$R$8:$R$174),0))),"-",INDEX($R$8:$R$174,MATCH(0,COUNTIF($M$7:M155,$R$8:$R$174),0)))</f>
        <v>-</v>
      </c>
      <c r="N156" s="80">
        <f t="shared" si="7"/>
        <v>0</v>
      </c>
      <c r="O156" s="81">
        <f t="shared" si="8"/>
        <v>0</v>
      </c>
      <c r="R156" s="36" t="str">
        <f t="array" ref="R156">IFERROR(INDEX($B$2:$G$418,SMALL(IF($G$2:$G$418=$R$6,ROW($G$2:$G$418)),ROW(149:149))-1,1),"-")</f>
        <v>-</v>
      </c>
      <c r="S156" s="36" t="str">
        <f t="array" ref="S156">IFERROR(INDEX($D$2:$G$418,SMALL(IF($G$2:$G$418=$R$6,ROW($G$2:$G$418)),ROW(149:149))-1,2),"-")</f>
        <v>-</v>
      </c>
      <c r="T156" s="66" t="str">
        <f t="array" ref="T156">IFERROR(INDEX($D$2:$G$418,SMALL(IF($G$2:$G$418=$R$6,ROW($G$2:$G$418)),ROW(149:149))-1,3),"-")</f>
        <v>-</v>
      </c>
    </row>
    <row r="157" spans="2:20" x14ac:dyDescent="0.25">
      <c r="B157" s="35" t="s">
        <v>24</v>
      </c>
      <c r="C157" s="91" t="s">
        <v>381</v>
      </c>
      <c r="D157" s="92" t="s">
        <v>382</v>
      </c>
      <c r="E157" s="61">
        <f ca="1">SUMIF('Process information'!$I$41:$I$759,Summary!D157,'Process information'!$J$41:$J$735)</f>
        <v>0</v>
      </c>
      <c r="F157" s="51">
        <f>SUMIF('Process information'!$I$41:$I$735,Summary!D157,'Process information'!$K$41:$K$735)</f>
        <v>0</v>
      </c>
      <c r="G157" s="98" t="str">
        <f t="shared" si="6"/>
        <v>-</v>
      </c>
      <c r="I157" s="78" t="str">
        <f t="array" ref="I157">IFERROR(INDEX($D$2:$G$418,SMALL(IF($G$2:$G$418=$I$3,ROW($G$2:$G$418)),ROW(150:150))-1,1),"-")</f>
        <v>-</v>
      </c>
      <c r="J157" s="71" t="str">
        <f t="array" ref="J157">IFERROR(INDEX($D$2:$G$418,SMALL(IF($G$2:$G$418=$I$3,ROW($G$2:$G$418)),ROW(150:150))-1,2),"-")</f>
        <v>-</v>
      </c>
      <c r="K157" s="76" t="str">
        <f t="array" ref="K157">IFERROR(INDEX($D$2:$G$418,SMALL(IF($G$2:$G$418=$I$3,ROW($G$2:$G$418)),ROW(150:150))-1,3),"-")</f>
        <v>-</v>
      </c>
      <c r="M157" s="78" t="str">
        <f t="array" ref="M157">IF(ISNA(INDEX($R$8:$R$174,MATCH(0,COUNTIF($M$7:M156,$R$8:$R$174),0))),"-",INDEX($R$8:$R$174,MATCH(0,COUNTIF($M$7:M156,$R$8:$R$174),0)))</f>
        <v>-</v>
      </c>
      <c r="N157" s="80">
        <f t="shared" si="7"/>
        <v>0</v>
      </c>
      <c r="O157" s="81">
        <f t="shared" si="8"/>
        <v>0</v>
      </c>
      <c r="R157" s="36" t="str">
        <f t="array" ref="R157">IFERROR(INDEX($B$2:$G$418,SMALL(IF($G$2:$G$418=$R$6,ROW($G$2:$G$418)),ROW(150:150))-1,1),"-")</f>
        <v>-</v>
      </c>
      <c r="S157" s="36" t="str">
        <f t="array" ref="S157">IFERROR(INDEX($D$2:$G$418,SMALL(IF($G$2:$G$418=$R$6,ROW($G$2:$G$418)),ROW(150:150))-1,2),"-")</f>
        <v>-</v>
      </c>
      <c r="T157" s="66" t="str">
        <f t="array" ref="T157">IFERROR(INDEX($D$2:$G$418,SMALL(IF($G$2:$G$418=$R$6,ROW($G$2:$G$418)),ROW(150:150))-1,3),"-")</f>
        <v>-</v>
      </c>
    </row>
    <row r="158" spans="2:20" ht="30" x14ac:dyDescent="0.25">
      <c r="B158" s="35" t="s">
        <v>25</v>
      </c>
      <c r="C158" s="91" t="s">
        <v>383</v>
      </c>
      <c r="D158" s="92" t="s">
        <v>384</v>
      </c>
      <c r="E158" s="61">
        <f ca="1">SUMIF('Process information'!$I$41:$I$759,Summary!D158,'Process information'!$J$41:$J$735)</f>
        <v>0</v>
      </c>
      <c r="F158" s="51">
        <f>SUMIF('Process information'!$I$41:$I$735,Summary!D158,'Process information'!$K$41:$K$735)</f>
        <v>0</v>
      </c>
      <c r="G158" s="98" t="str">
        <f t="shared" si="6"/>
        <v>-</v>
      </c>
      <c r="I158" s="78" t="str">
        <f t="array" ref="I158">IFERROR(INDEX($D$2:$G$418,SMALL(IF($G$2:$G$418=$I$3,ROW($G$2:$G$418)),ROW(151:151))-1,1),"-")</f>
        <v>-</v>
      </c>
      <c r="J158" s="71" t="str">
        <f t="array" ref="J158">IFERROR(INDEX($D$2:$G$418,SMALL(IF($G$2:$G$418=$I$3,ROW($G$2:$G$418)),ROW(151:151))-1,2),"-")</f>
        <v>-</v>
      </c>
      <c r="K158" s="76" t="str">
        <f t="array" ref="K158">IFERROR(INDEX($D$2:$G$418,SMALL(IF($G$2:$G$418=$I$3,ROW($G$2:$G$418)),ROW(151:151))-1,3),"-")</f>
        <v>-</v>
      </c>
      <c r="M158" s="78" t="str">
        <f t="array" ref="M158">IF(ISNA(INDEX($R$8:$R$174,MATCH(0,COUNTIF($M$7:M157,$R$8:$R$174),0))),"-",INDEX($R$8:$R$174,MATCH(0,COUNTIF($M$7:M157,$R$8:$R$174),0)))</f>
        <v>-</v>
      </c>
      <c r="N158" s="80">
        <f t="shared" si="7"/>
        <v>0</v>
      </c>
      <c r="O158" s="81">
        <f t="shared" si="8"/>
        <v>0</v>
      </c>
      <c r="R158" s="36" t="str">
        <f t="array" ref="R158">IFERROR(INDEX($B$2:$G$418,SMALL(IF($G$2:$G$418=$R$6,ROW($G$2:$G$418)),ROW(151:151))-1,1),"-")</f>
        <v>-</v>
      </c>
      <c r="S158" s="36" t="str">
        <f t="array" ref="S158">IFERROR(INDEX($D$2:$G$418,SMALL(IF($G$2:$G$418=$R$6,ROW($G$2:$G$418)),ROW(151:151))-1,2),"-")</f>
        <v>-</v>
      </c>
      <c r="T158" s="66" t="str">
        <f t="array" ref="T158">IFERROR(INDEX($D$2:$G$418,SMALL(IF($G$2:$G$418=$R$6,ROW($G$2:$G$418)),ROW(151:151))-1,3),"-")</f>
        <v>-</v>
      </c>
    </row>
    <row r="159" spans="2:20" x14ac:dyDescent="0.25">
      <c r="B159" s="35" t="s">
        <v>24</v>
      </c>
      <c r="C159" s="91" t="s">
        <v>385</v>
      </c>
      <c r="D159" s="92" t="s">
        <v>386</v>
      </c>
      <c r="E159" s="61">
        <f ca="1">SUMIF('Process information'!$I$41:$I$759,Summary!D159,'Process information'!$J$41:$J$735)</f>
        <v>0</v>
      </c>
      <c r="F159" s="51">
        <f>SUMIF('Process information'!$I$41:$I$735,Summary!D159,'Process information'!$K$41:$K$735)</f>
        <v>0</v>
      </c>
      <c r="G159" s="98" t="str">
        <f t="shared" si="6"/>
        <v>-</v>
      </c>
      <c r="I159" s="78" t="str">
        <f t="array" ref="I159">IFERROR(INDEX($D$2:$G$418,SMALL(IF($G$2:$G$418=$I$3,ROW($G$2:$G$418)),ROW(152:152))-1,1),"-")</f>
        <v>-</v>
      </c>
      <c r="J159" s="71" t="str">
        <f t="array" ref="J159">IFERROR(INDEX($D$2:$G$418,SMALL(IF($G$2:$G$418=$I$3,ROW($G$2:$G$418)),ROW(152:152))-1,2),"-")</f>
        <v>-</v>
      </c>
      <c r="K159" s="76" t="str">
        <f t="array" ref="K159">IFERROR(INDEX($D$2:$G$418,SMALL(IF($G$2:$G$418=$I$3,ROW($G$2:$G$418)),ROW(152:152))-1,3),"-")</f>
        <v>-</v>
      </c>
      <c r="M159" s="78" t="str">
        <f t="array" ref="M159">IF(ISNA(INDEX($R$8:$R$174,MATCH(0,COUNTIF($M$7:M158,$R$8:$R$174),0))),"-",INDEX($R$8:$R$174,MATCH(0,COUNTIF($M$7:M158,$R$8:$R$174),0)))</f>
        <v>-</v>
      </c>
      <c r="N159" s="80">
        <f t="shared" si="7"/>
        <v>0</v>
      </c>
      <c r="O159" s="81">
        <f t="shared" si="8"/>
        <v>0</v>
      </c>
      <c r="R159" s="36" t="str">
        <f t="array" ref="R159">IFERROR(INDEX($B$2:$G$418,SMALL(IF($G$2:$G$418=$R$6,ROW($G$2:$G$418)),ROW(152:152))-1,1),"-")</f>
        <v>-</v>
      </c>
      <c r="S159" s="36" t="str">
        <f t="array" ref="S159">IFERROR(INDEX($D$2:$G$418,SMALL(IF($G$2:$G$418=$R$6,ROW($G$2:$G$418)),ROW(152:152))-1,2),"-")</f>
        <v>-</v>
      </c>
      <c r="T159" s="66" t="str">
        <f t="array" ref="T159">IFERROR(INDEX($D$2:$G$418,SMALL(IF($G$2:$G$418=$R$6,ROW($G$2:$G$418)),ROW(152:152))-1,3),"-")</f>
        <v>-</v>
      </c>
    </row>
    <row r="160" spans="2:20" ht="90" x14ac:dyDescent="0.25">
      <c r="B160" s="35" t="s">
        <v>202</v>
      </c>
      <c r="C160" s="91" t="s">
        <v>387</v>
      </c>
      <c r="D160" s="92" t="s">
        <v>388</v>
      </c>
      <c r="E160" s="61">
        <f ca="1">SUMIF('Process information'!$I$41:$I$759,Summary!D160,'Process information'!$J$41:$J$735)</f>
        <v>0</v>
      </c>
      <c r="F160" s="51">
        <f>SUMIF('Process information'!$I$41:$I$735,Summary!D160,'Process information'!$K$41:$K$735)</f>
        <v>0</v>
      </c>
      <c r="G160" s="98" t="str">
        <f t="shared" si="6"/>
        <v>-</v>
      </c>
      <c r="I160" s="78" t="str">
        <f t="array" ref="I160">IFERROR(INDEX($D$2:$G$418,SMALL(IF($G$2:$G$418=$I$3,ROW($G$2:$G$418)),ROW(153:153))-1,1),"-")</f>
        <v>-</v>
      </c>
      <c r="J160" s="71" t="str">
        <f t="array" ref="J160">IFERROR(INDEX($D$2:$G$418,SMALL(IF($G$2:$G$418=$I$3,ROW($G$2:$G$418)),ROW(153:153))-1,2),"-")</f>
        <v>-</v>
      </c>
      <c r="K160" s="76" t="str">
        <f t="array" ref="K160">IFERROR(INDEX($D$2:$G$418,SMALL(IF($G$2:$G$418=$I$3,ROW($G$2:$G$418)),ROW(153:153))-1,3),"-")</f>
        <v>-</v>
      </c>
      <c r="M160" s="78" t="str">
        <f t="array" ref="M160">IF(ISNA(INDEX($R$8:$R$174,MATCH(0,COUNTIF($M$7:M159,$R$8:$R$174),0))),"-",INDEX($R$8:$R$174,MATCH(0,COUNTIF($M$7:M159,$R$8:$R$174),0)))</f>
        <v>-</v>
      </c>
      <c r="N160" s="80">
        <f t="shared" si="7"/>
        <v>0</v>
      </c>
      <c r="O160" s="81">
        <f t="shared" si="8"/>
        <v>0</v>
      </c>
      <c r="R160" s="36" t="str">
        <f t="array" ref="R160">IFERROR(INDEX($B$2:$G$418,SMALL(IF($G$2:$G$418=$R$6,ROW($G$2:$G$418)),ROW(153:153))-1,1),"-")</f>
        <v>-</v>
      </c>
      <c r="S160" s="36" t="str">
        <f t="array" ref="S160">IFERROR(INDEX($D$2:$G$418,SMALL(IF($G$2:$G$418=$R$6,ROW($G$2:$G$418)),ROW(153:153))-1,2),"-")</f>
        <v>-</v>
      </c>
      <c r="T160" s="66" t="str">
        <f t="array" ref="T160">IFERROR(INDEX($D$2:$G$418,SMALL(IF($G$2:$G$418=$R$6,ROW($G$2:$G$418)),ROW(153:153))-1,3),"-")</f>
        <v>-</v>
      </c>
    </row>
    <row r="161" spans="2:20" x14ac:dyDescent="0.25">
      <c r="B161" s="35" t="s">
        <v>22</v>
      </c>
      <c r="C161" s="91" t="s">
        <v>389</v>
      </c>
      <c r="D161" s="92" t="s">
        <v>390</v>
      </c>
      <c r="E161" s="61">
        <f ca="1">SUMIF('Process information'!$I$41:$I$759,Summary!D161,'Process information'!$J$41:$J$735)</f>
        <v>0</v>
      </c>
      <c r="F161" s="51">
        <f>SUMIF('Process information'!$I$41:$I$735,Summary!D161,'Process information'!$K$41:$K$735)</f>
        <v>0</v>
      </c>
      <c r="G161" s="98" t="str">
        <f t="shared" si="6"/>
        <v>-</v>
      </c>
      <c r="I161" s="78" t="str">
        <f t="array" ref="I161">IFERROR(INDEX($D$2:$G$418,SMALL(IF($G$2:$G$418=$I$3,ROW($G$2:$G$418)),ROW(154:154))-1,1),"-")</f>
        <v>-</v>
      </c>
      <c r="J161" s="71" t="str">
        <f t="array" ref="J161">IFERROR(INDEX($D$2:$G$418,SMALL(IF($G$2:$G$418=$I$3,ROW($G$2:$G$418)),ROW(154:154))-1,2),"-")</f>
        <v>-</v>
      </c>
      <c r="K161" s="76" t="str">
        <f t="array" ref="K161">IFERROR(INDEX($D$2:$G$418,SMALL(IF($G$2:$G$418=$I$3,ROW($G$2:$G$418)),ROW(154:154))-1,3),"-")</f>
        <v>-</v>
      </c>
      <c r="M161" s="78" t="str">
        <f t="array" ref="M161">IF(ISNA(INDEX($R$8:$R$174,MATCH(0,COUNTIF($M$7:M160,$R$8:$R$174),0))),"-",INDEX($R$8:$R$174,MATCH(0,COUNTIF($M$7:M160,$R$8:$R$174),0)))</f>
        <v>-</v>
      </c>
      <c r="N161" s="80">
        <f t="shared" si="7"/>
        <v>0</v>
      </c>
      <c r="O161" s="81">
        <f t="shared" si="8"/>
        <v>0</v>
      </c>
      <c r="R161" s="36" t="str">
        <f t="array" ref="R161">IFERROR(INDEX($B$2:$G$418,SMALL(IF($G$2:$G$418=$R$6,ROW($G$2:$G$418)),ROW(154:154))-1,1),"-")</f>
        <v>-</v>
      </c>
      <c r="S161" s="36" t="str">
        <f t="array" ref="S161">IFERROR(INDEX($D$2:$G$418,SMALL(IF($G$2:$G$418=$R$6,ROW($G$2:$G$418)),ROW(154:154))-1,2),"-")</f>
        <v>-</v>
      </c>
      <c r="T161" s="66" t="str">
        <f t="array" ref="T161">IFERROR(INDEX($D$2:$G$418,SMALL(IF($G$2:$G$418=$R$6,ROW($G$2:$G$418)),ROW(154:154))-1,3),"-")</f>
        <v>-</v>
      </c>
    </row>
    <row r="162" spans="2:20" x14ac:dyDescent="0.25">
      <c r="B162" s="35" t="s">
        <v>31</v>
      </c>
      <c r="C162" s="91" t="s">
        <v>391</v>
      </c>
      <c r="D162" s="92" t="s">
        <v>392</v>
      </c>
      <c r="E162" s="61">
        <f ca="1">SUMIF('Process information'!$I$41:$I$759,Summary!D162,'Process information'!$J$41:$J$735)</f>
        <v>0</v>
      </c>
      <c r="F162" s="51">
        <f>SUMIF('Process information'!$I$41:$I$735,Summary!D162,'Process information'!$K$41:$K$735)</f>
        <v>0</v>
      </c>
      <c r="G162" s="98" t="str">
        <f t="shared" si="6"/>
        <v>-</v>
      </c>
      <c r="I162" s="78" t="str">
        <f t="array" ref="I162">IFERROR(INDEX($D$2:$G$418,SMALL(IF($G$2:$G$418=$I$3,ROW($G$2:$G$418)),ROW(155:155))-1,1),"-")</f>
        <v>-</v>
      </c>
      <c r="J162" s="71" t="str">
        <f t="array" ref="J162">IFERROR(INDEX($D$2:$G$418,SMALL(IF($G$2:$G$418=$I$3,ROW($G$2:$G$418)),ROW(155:155))-1,2),"-")</f>
        <v>-</v>
      </c>
      <c r="K162" s="76" t="str">
        <f t="array" ref="K162">IFERROR(INDEX($D$2:$G$418,SMALL(IF($G$2:$G$418=$I$3,ROW($G$2:$G$418)),ROW(155:155))-1,3),"-")</f>
        <v>-</v>
      </c>
      <c r="M162" s="78" t="str">
        <f t="array" ref="M162">IF(ISNA(INDEX($R$8:$R$174,MATCH(0,COUNTIF($M$7:M161,$R$8:$R$174),0))),"-",INDEX($R$8:$R$174,MATCH(0,COUNTIF($M$7:M161,$R$8:$R$174),0)))</f>
        <v>-</v>
      </c>
      <c r="N162" s="80">
        <f t="shared" si="7"/>
        <v>0</v>
      </c>
      <c r="O162" s="81">
        <f t="shared" si="8"/>
        <v>0</v>
      </c>
      <c r="R162" s="36" t="str">
        <f t="array" ref="R162">IFERROR(INDEX($B$2:$G$418,SMALL(IF($G$2:$G$418=$R$6,ROW($G$2:$G$418)),ROW(155:155))-1,1),"-")</f>
        <v>-</v>
      </c>
      <c r="S162" s="36" t="str">
        <f t="array" ref="S162">IFERROR(INDEX($D$2:$G$418,SMALL(IF($G$2:$G$418=$R$6,ROW($G$2:$G$418)),ROW(155:155))-1,2),"-")</f>
        <v>-</v>
      </c>
      <c r="T162" s="66" t="str">
        <f t="array" ref="T162">IFERROR(INDEX($D$2:$G$418,SMALL(IF($G$2:$G$418=$R$6,ROW($G$2:$G$418)),ROW(155:155))-1,3),"-")</f>
        <v>-</v>
      </c>
    </row>
    <row r="163" spans="2:20" ht="30" x14ac:dyDescent="0.25">
      <c r="B163" s="35" t="s">
        <v>25</v>
      </c>
      <c r="C163" s="91" t="s">
        <v>393</v>
      </c>
      <c r="D163" s="92" t="s">
        <v>394</v>
      </c>
      <c r="E163" s="61">
        <f ca="1">SUMIF('Process information'!$I$41:$I$759,Summary!D163,'Process information'!$J$41:$J$735)</f>
        <v>0</v>
      </c>
      <c r="F163" s="51">
        <f>SUMIF('Process information'!$I$41:$I$735,Summary!D163,'Process information'!$K$41:$K$735)</f>
        <v>0</v>
      </c>
      <c r="G163" s="98" t="str">
        <f t="shared" si="6"/>
        <v>-</v>
      </c>
      <c r="I163" s="78" t="str">
        <f t="array" ref="I163">IFERROR(INDEX($D$2:$G$418,SMALL(IF($G$2:$G$418=$I$3,ROW($G$2:$G$418)),ROW(156:156))-1,1),"-")</f>
        <v>-</v>
      </c>
      <c r="J163" s="71" t="str">
        <f t="array" ref="J163">IFERROR(INDEX($D$2:$G$418,SMALL(IF($G$2:$G$418=$I$3,ROW($G$2:$G$418)),ROW(156:156))-1,2),"-")</f>
        <v>-</v>
      </c>
      <c r="K163" s="76" t="str">
        <f t="array" ref="K163">IFERROR(INDEX($D$2:$G$418,SMALL(IF($G$2:$G$418=$I$3,ROW($G$2:$G$418)),ROW(156:156))-1,3),"-")</f>
        <v>-</v>
      </c>
      <c r="M163" s="78" t="str">
        <f t="array" ref="M163">IF(ISNA(INDEX($R$8:$R$174,MATCH(0,COUNTIF($M$7:M162,$R$8:$R$174),0))),"-",INDEX($R$8:$R$174,MATCH(0,COUNTIF($M$7:M162,$R$8:$R$174),0)))</f>
        <v>-</v>
      </c>
      <c r="N163" s="80">
        <f t="shared" si="7"/>
        <v>0</v>
      </c>
      <c r="O163" s="81">
        <f t="shared" si="8"/>
        <v>0</v>
      </c>
      <c r="R163" s="36" t="str">
        <f t="array" ref="R163">IFERROR(INDEX($B$2:$G$418,SMALL(IF($G$2:$G$418=$R$6,ROW($G$2:$G$418)),ROW(156:156))-1,1),"-")</f>
        <v>-</v>
      </c>
      <c r="S163" s="36" t="str">
        <f t="array" ref="S163">IFERROR(INDEX($D$2:$G$418,SMALL(IF($G$2:$G$418=$R$6,ROW($G$2:$G$418)),ROW(156:156))-1,2),"-")</f>
        <v>-</v>
      </c>
      <c r="T163" s="66" t="str">
        <f t="array" ref="T163">IFERROR(INDEX($D$2:$G$418,SMALL(IF($G$2:$G$418=$R$6,ROW($G$2:$G$418)),ROW(156:156))-1,3),"-")</f>
        <v>-</v>
      </c>
    </row>
    <row r="164" spans="2:20" x14ac:dyDescent="0.25">
      <c r="B164" s="35" t="s">
        <v>24</v>
      </c>
      <c r="C164" s="91" t="s">
        <v>395</v>
      </c>
      <c r="D164" s="92" t="s">
        <v>396</v>
      </c>
      <c r="E164" s="61">
        <f ca="1">SUMIF('Process information'!$I$41:$I$759,Summary!D164,'Process information'!$J$41:$J$735)</f>
        <v>0</v>
      </c>
      <c r="F164" s="51">
        <f>SUMIF('Process information'!$I$41:$I$735,Summary!D164,'Process information'!$K$41:$K$735)</f>
        <v>0</v>
      </c>
      <c r="G164" s="98" t="str">
        <f t="shared" si="6"/>
        <v>-</v>
      </c>
      <c r="I164" s="78" t="str">
        <f t="array" ref="I164">IFERROR(INDEX($D$2:$G$418,SMALL(IF($G$2:$G$418=$I$3,ROW($G$2:$G$418)),ROW(157:157))-1,1),"-")</f>
        <v>-</v>
      </c>
      <c r="J164" s="71" t="str">
        <f t="array" ref="J164">IFERROR(INDEX($D$2:$G$418,SMALL(IF($G$2:$G$418=$I$3,ROW($G$2:$G$418)),ROW(157:157))-1,2),"-")</f>
        <v>-</v>
      </c>
      <c r="K164" s="76" t="str">
        <f t="array" ref="K164">IFERROR(INDEX($D$2:$G$418,SMALL(IF($G$2:$G$418=$I$3,ROW($G$2:$G$418)),ROW(157:157))-1,3),"-")</f>
        <v>-</v>
      </c>
      <c r="M164" s="78" t="str">
        <f t="array" ref="M164">IF(ISNA(INDEX($R$8:$R$174,MATCH(0,COUNTIF($M$7:M163,$R$8:$R$174),0))),"-",INDEX($R$8:$R$174,MATCH(0,COUNTIF($M$7:M163,$R$8:$R$174),0)))</f>
        <v>-</v>
      </c>
      <c r="N164" s="80">
        <f t="shared" si="7"/>
        <v>0</v>
      </c>
      <c r="O164" s="81">
        <f t="shared" si="8"/>
        <v>0</v>
      </c>
      <c r="R164" s="36" t="str">
        <f t="array" ref="R164">IFERROR(INDEX($B$2:$G$418,SMALL(IF($G$2:$G$418=$R$6,ROW($G$2:$G$418)),ROW(157:157))-1,1),"-")</f>
        <v>-</v>
      </c>
      <c r="S164" s="36" t="str">
        <f t="array" ref="S164">IFERROR(INDEX($D$2:$G$418,SMALL(IF($G$2:$G$418=$R$6,ROW($G$2:$G$418)),ROW(157:157))-1,2),"-")</f>
        <v>-</v>
      </c>
      <c r="T164" s="66" t="str">
        <f t="array" ref="T164">IFERROR(INDEX($D$2:$G$418,SMALL(IF($G$2:$G$418=$R$6,ROW($G$2:$G$418)),ROW(157:157))-1,3),"-")</f>
        <v>-</v>
      </c>
    </row>
    <row r="165" spans="2:20" x14ac:dyDescent="0.25">
      <c r="B165" s="35" t="s">
        <v>20</v>
      </c>
      <c r="C165" s="91" t="s">
        <v>397</v>
      </c>
      <c r="D165" s="92" t="s">
        <v>398</v>
      </c>
      <c r="E165" s="61">
        <f ca="1">SUMIF('Process information'!$I$41:$I$759,Summary!D165,'Process information'!$J$41:$J$735)</f>
        <v>0</v>
      </c>
      <c r="F165" s="51">
        <f>SUMIF('Process information'!$I$41:$I$735,Summary!D165,'Process information'!$K$41:$K$735)</f>
        <v>0</v>
      </c>
      <c r="G165" s="98" t="str">
        <f t="shared" si="6"/>
        <v>-</v>
      </c>
      <c r="I165" s="78" t="str">
        <f t="array" ref="I165">IFERROR(INDEX($D$2:$G$418,SMALL(IF($G$2:$G$418=$I$3,ROW($G$2:$G$418)),ROW(158:158))-1,1),"-")</f>
        <v>-</v>
      </c>
      <c r="J165" s="71" t="str">
        <f t="array" ref="J165">IFERROR(INDEX($D$2:$G$418,SMALL(IF($G$2:$G$418=$I$3,ROW($G$2:$G$418)),ROW(158:158))-1,2),"-")</f>
        <v>-</v>
      </c>
      <c r="K165" s="76" t="str">
        <f t="array" ref="K165">IFERROR(INDEX($D$2:$G$418,SMALL(IF($G$2:$G$418=$I$3,ROW($G$2:$G$418)),ROW(158:158))-1,3),"-")</f>
        <v>-</v>
      </c>
      <c r="M165" s="78" t="str">
        <f t="array" ref="M165">IF(ISNA(INDEX($R$8:$R$174,MATCH(0,COUNTIF($M$7:M164,$R$8:$R$174),0))),"-",INDEX($R$8:$R$174,MATCH(0,COUNTIF($M$7:M164,$R$8:$R$174),0)))</f>
        <v>-</v>
      </c>
      <c r="N165" s="80">
        <f t="shared" si="7"/>
        <v>0</v>
      </c>
      <c r="O165" s="81">
        <f t="shared" si="8"/>
        <v>0</v>
      </c>
      <c r="R165" s="36" t="str">
        <f t="array" ref="R165">IFERROR(INDEX($B$2:$G$418,SMALL(IF($G$2:$G$418=$R$6,ROW($G$2:$G$418)),ROW(158:158))-1,1),"-")</f>
        <v>-</v>
      </c>
      <c r="S165" s="36" t="str">
        <f t="array" ref="S165">IFERROR(INDEX($D$2:$G$418,SMALL(IF($G$2:$G$418=$R$6,ROW($G$2:$G$418)),ROW(158:158))-1,2),"-")</f>
        <v>-</v>
      </c>
      <c r="T165" s="66" t="str">
        <f t="array" ref="T165">IFERROR(INDEX($D$2:$G$418,SMALL(IF($G$2:$G$418=$R$6,ROW($G$2:$G$418)),ROW(158:158))-1,3),"-")</f>
        <v>-</v>
      </c>
    </row>
    <row r="166" spans="2:20" x14ac:dyDescent="0.25">
      <c r="B166" s="35" t="s">
        <v>20</v>
      </c>
      <c r="C166" s="91" t="s">
        <v>399</v>
      </c>
      <c r="D166" s="92" t="s">
        <v>400</v>
      </c>
      <c r="E166" s="61">
        <f ca="1">SUMIF('Process information'!$I$41:$I$759,Summary!D166,'Process information'!$J$41:$J$735)</f>
        <v>0</v>
      </c>
      <c r="F166" s="51">
        <f>SUMIF('Process information'!$I$41:$I$735,Summary!D166,'Process information'!$K$41:$K$735)</f>
        <v>0</v>
      </c>
      <c r="G166" s="98" t="str">
        <f t="shared" si="6"/>
        <v>-</v>
      </c>
      <c r="I166" s="78" t="str">
        <f t="array" ref="I166">IFERROR(INDEX($D$2:$G$418,SMALL(IF($G$2:$G$418=$I$3,ROW($G$2:$G$418)),ROW(159:159))-1,1),"-")</f>
        <v>-</v>
      </c>
      <c r="J166" s="71" t="str">
        <f t="array" ref="J166">IFERROR(INDEX($D$2:$G$418,SMALL(IF($G$2:$G$418=$I$3,ROW($G$2:$G$418)),ROW(159:159))-1,2),"-")</f>
        <v>-</v>
      </c>
      <c r="K166" s="76" t="str">
        <f t="array" ref="K166">IFERROR(INDEX($D$2:$G$418,SMALL(IF($G$2:$G$418=$I$3,ROW($G$2:$G$418)),ROW(159:159))-1,3),"-")</f>
        <v>-</v>
      </c>
      <c r="M166" s="78" t="str">
        <f t="array" ref="M166">IF(ISNA(INDEX($R$8:$R$174,MATCH(0,COUNTIF($M$7:M165,$R$8:$R$174),0))),"-",INDEX($R$8:$R$174,MATCH(0,COUNTIF($M$7:M165,$R$8:$R$174),0)))</f>
        <v>-</v>
      </c>
      <c r="N166" s="80">
        <f t="shared" si="7"/>
        <v>0</v>
      </c>
      <c r="O166" s="81">
        <f t="shared" si="8"/>
        <v>0</v>
      </c>
      <c r="R166" s="36" t="str">
        <f t="array" ref="R166">IFERROR(INDEX($B$2:$G$418,SMALL(IF($G$2:$G$418=$R$6,ROW($G$2:$G$418)),ROW(159:159))-1,1),"-")</f>
        <v>-</v>
      </c>
      <c r="S166" s="36" t="str">
        <f t="array" ref="S166">IFERROR(INDEX($D$2:$G$418,SMALL(IF($G$2:$G$418=$R$6,ROW($G$2:$G$418)),ROW(159:159))-1,2),"-")</f>
        <v>-</v>
      </c>
      <c r="T166" s="66" t="str">
        <f t="array" ref="T166">IFERROR(INDEX($D$2:$G$418,SMALL(IF($G$2:$G$418=$R$6,ROW($G$2:$G$418)),ROW(159:159))-1,3),"-")</f>
        <v>-</v>
      </c>
    </row>
    <row r="167" spans="2:20" x14ac:dyDescent="0.25">
      <c r="B167" s="35" t="s">
        <v>20</v>
      </c>
      <c r="C167" s="91" t="s">
        <v>401</v>
      </c>
      <c r="D167" s="92" t="s">
        <v>402</v>
      </c>
      <c r="E167" s="61">
        <f ca="1">SUMIF('Process information'!$I$41:$I$759,Summary!D167,'Process information'!$J$41:$J$735)</f>
        <v>0</v>
      </c>
      <c r="F167" s="51">
        <f>SUMIF('Process information'!$I$41:$I$735,Summary!D167,'Process information'!$K$41:$K$735)</f>
        <v>0</v>
      </c>
      <c r="G167" s="98" t="str">
        <f t="shared" si="6"/>
        <v>-</v>
      </c>
      <c r="I167" s="78" t="str">
        <f t="array" ref="I167">IFERROR(INDEX($D$2:$G$418,SMALL(IF($G$2:$G$418=$I$3,ROW($G$2:$G$418)),ROW(160:160))-1,1),"-")</f>
        <v>-</v>
      </c>
      <c r="J167" s="71" t="str">
        <f t="array" ref="J167">IFERROR(INDEX($D$2:$G$418,SMALL(IF($G$2:$G$418=$I$3,ROW($G$2:$G$418)),ROW(160:160))-1,2),"-")</f>
        <v>-</v>
      </c>
      <c r="K167" s="76" t="str">
        <f t="array" ref="K167">IFERROR(INDEX($D$2:$G$418,SMALL(IF($G$2:$G$418=$I$3,ROW($G$2:$G$418)),ROW(160:160))-1,3),"-")</f>
        <v>-</v>
      </c>
      <c r="M167" s="78" t="str">
        <f t="array" ref="M167">IF(ISNA(INDEX($R$8:$R$174,MATCH(0,COUNTIF($M$7:M166,$R$8:$R$174),0))),"-",INDEX($R$8:$R$174,MATCH(0,COUNTIF($M$7:M166,$R$8:$R$174),0)))</f>
        <v>-</v>
      </c>
      <c r="N167" s="80">
        <f t="shared" si="7"/>
        <v>0</v>
      </c>
      <c r="O167" s="81">
        <f t="shared" si="8"/>
        <v>0</v>
      </c>
      <c r="R167" s="36" t="str">
        <f t="array" ref="R167">IFERROR(INDEX($B$2:$G$418,SMALL(IF($G$2:$G$418=$R$6,ROW($G$2:$G$418)),ROW(160:160))-1,1),"-")</f>
        <v>-</v>
      </c>
      <c r="S167" s="36" t="str">
        <f t="array" ref="S167">IFERROR(INDEX($D$2:$G$418,SMALL(IF($G$2:$G$418=$R$6,ROW($G$2:$G$418)),ROW(160:160))-1,2),"-")</f>
        <v>-</v>
      </c>
      <c r="T167" s="66" t="str">
        <f t="array" ref="T167">IFERROR(INDEX($D$2:$G$418,SMALL(IF($G$2:$G$418=$R$6,ROW($G$2:$G$418)),ROW(160:160))-1,3),"-")</f>
        <v>-</v>
      </c>
    </row>
    <row r="168" spans="2:20" x14ac:dyDescent="0.25">
      <c r="B168" s="35" t="s">
        <v>20</v>
      </c>
      <c r="C168" s="91" t="s">
        <v>403</v>
      </c>
      <c r="D168" s="92" t="s">
        <v>404</v>
      </c>
      <c r="E168" s="61">
        <f ca="1">SUMIF('Process information'!$I$41:$I$759,Summary!D168,'Process information'!$J$41:$J$735)</f>
        <v>0</v>
      </c>
      <c r="F168" s="51">
        <f>SUMIF('Process information'!$I$41:$I$735,Summary!D168,'Process information'!$K$41:$K$735)</f>
        <v>0</v>
      </c>
      <c r="G168" s="98" t="str">
        <f t="shared" si="6"/>
        <v>-</v>
      </c>
      <c r="I168" s="78" t="str">
        <f t="array" ref="I168">IFERROR(INDEX($D$2:$G$418,SMALL(IF($G$2:$G$418=$I$3,ROW($G$2:$G$418)),ROW(161:161))-1,1),"-")</f>
        <v>-</v>
      </c>
      <c r="J168" s="71" t="str">
        <f t="array" ref="J168">IFERROR(INDEX($D$2:$G$418,SMALL(IF($G$2:$G$418=$I$3,ROW($G$2:$G$418)),ROW(161:161))-1,2),"-")</f>
        <v>-</v>
      </c>
      <c r="K168" s="76" t="str">
        <f t="array" ref="K168">IFERROR(INDEX($D$2:$G$418,SMALL(IF($G$2:$G$418=$I$3,ROW($G$2:$G$418)),ROW(161:161))-1,3),"-")</f>
        <v>-</v>
      </c>
      <c r="M168" s="78" t="str">
        <f t="array" ref="M168">IF(ISNA(INDEX($R$8:$R$174,MATCH(0,COUNTIF($M$7:M167,$R$8:$R$174),0))),"-",INDEX($R$8:$R$174,MATCH(0,COUNTIF($M$7:M167,$R$8:$R$174),0)))</f>
        <v>-</v>
      </c>
      <c r="N168" s="80">
        <f t="shared" si="7"/>
        <v>0</v>
      </c>
      <c r="O168" s="81">
        <f t="shared" si="8"/>
        <v>0</v>
      </c>
      <c r="R168" s="36" t="str">
        <f t="array" ref="R168">IFERROR(INDEX($B$2:$G$418,SMALL(IF($G$2:$G$418=$R$6,ROW($G$2:$G$418)),ROW(161:161))-1,1),"-")</f>
        <v>-</v>
      </c>
      <c r="S168" s="36" t="str">
        <f t="array" ref="S168">IFERROR(INDEX($D$2:$G$418,SMALL(IF($G$2:$G$418=$R$6,ROW($G$2:$G$418)),ROW(161:161))-1,2),"-")</f>
        <v>-</v>
      </c>
      <c r="T168" s="66" t="str">
        <f t="array" ref="T168">IFERROR(INDEX($D$2:$G$418,SMALL(IF($G$2:$G$418=$R$6,ROW($G$2:$G$418)),ROW(161:161))-1,3),"-")</f>
        <v>-</v>
      </c>
    </row>
    <row r="169" spans="2:20" x14ac:dyDescent="0.25">
      <c r="B169" s="35" t="s">
        <v>20</v>
      </c>
      <c r="C169" s="91" t="s">
        <v>405</v>
      </c>
      <c r="D169" s="92" t="s">
        <v>406</v>
      </c>
      <c r="E169" s="61">
        <f ca="1">SUMIF('Process information'!$I$41:$I$759,Summary!D169,'Process information'!$J$41:$J$735)</f>
        <v>0</v>
      </c>
      <c r="F169" s="51">
        <f>SUMIF('Process information'!$I$41:$I$735,Summary!D169,'Process information'!$K$41:$K$735)</f>
        <v>0</v>
      </c>
      <c r="G169" s="98" t="str">
        <f t="shared" si="6"/>
        <v>-</v>
      </c>
      <c r="I169" s="78" t="str">
        <f t="array" ref="I169">IFERROR(INDEX($D$2:$G$418,SMALL(IF($G$2:$G$418=$I$3,ROW($G$2:$G$418)),ROW(162:162))-1,1),"-")</f>
        <v>-</v>
      </c>
      <c r="J169" s="71" t="str">
        <f t="array" ref="J169">IFERROR(INDEX($D$2:$G$418,SMALL(IF($G$2:$G$418=$I$3,ROW($G$2:$G$418)),ROW(162:162))-1,2),"-")</f>
        <v>-</v>
      </c>
      <c r="K169" s="76" t="str">
        <f t="array" ref="K169">IFERROR(INDEX($D$2:$G$418,SMALL(IF($G$2:$G$418=$I$3,ROW($G$2:$G$418)),ROW(162:162))-1,3),"-")</f>
        <v>-</v>
      </c>
      <c r="M169" s="78" t="str">
        <f t="array" ref="M169">IF(ISNA(INDEX($R$8:$R$174,MATCH(0,COUNTIF($M$7:M168,$R$8:$R$174),0))),"-",INDEX($R$8:$R$174,MATCH(0,COUNTIF($M$7:M168,$R$8:$R$174),0)))</f>
        <v>-</v>
      </c>
      <c r="N169" s="80">
        <f t="shared" si="7"/>
        <v>0</v>
      </c>
      <c r="O169" s="81">
        <f t="shared" si="8"/>
        <v>0</v>
      </c>
      <c r="R169" s="36" t="str">
        <f t="array" ref="R169">IFERROR(INDEX($B$2:$G$418,SMALL(IF($G$2:$G$418=$R$6,ROW($G$2:$G$418)),ROW(162:162))-1,1),"-")</f>
        <v>-</v>
      </c>
      <c r="S169" s="36" t="str">
        <f t="array" ref="S169">IFERROR(INDEX($D$2:$G$418,SMALL(IF($G$2:$G$418=$R$6,ROW($G$2:$G$418)),ROW(162:162))-1,2),"-")</f>
        <v>-</v>
      </c>
      <c r="T169" s="66" t="str">
        <f t="array" ref="T169">IFERROR(INDEX($D$2:$G$418,SMALL(IF($G$2:$G$418=$R$6,ROW($G$2:$G$418)),ROW(162:162))-1,3),"-")</f>
        <v>-</v>
      </c>
    </row>
    <row r="170" spans="2:20" x14ac:dyDescent="0.25">
      <c r="B170" s="35" t="s">
        <v>20</v>
      </c>
      <c r="C170" s="91" t="s">
        <v>407</v>
      </c>
      <c r="D170" s="92" t="s">
        <v>408</v>
      </c>
      <c r="E170" s="61">
        <f ca="1">SUMIF('Process information'!$I$41:$I$759,Summary!D170,'Process information'!$J$41:$J$735)</f>
        <v>0</v>
      </c>
      <c r="F170" s="51">
        <f>SUMIF('Process information'!$I$41:$I$735,Summary!D170,'Process information'!$K$41:$K$735)</f>
        <v>0</v>
      </c>
      <c r="G170" s="98" t="str">
        <f t="shared" si="6"/>
        <v>-</v>
      </c>
      <c r="I170" s="78" t="str">
        <f t="array" ref="I170">IFERROR(INDEX($D$2:$G$418,SMALL(IF($G$2:$G$418=$I$3,ROW($G$2:$G$418)),ROW(163:163))-1,1),"-")</f>
        <v>-</v>
      </c>
      <c r="J170" s="71" t="str">
        <f t="array" ref="J170">IFERROR(INDEX($D$2:$G$418,SMALL(IF($G$2:$G$418=$I$3,ROW($G$2:$G$418)),ROW(163:163))-1,2),"-")</f>
        <v>-</v>
      </c>
      <c r="K170" s="76" t="str">
        <f t="array" ref="K170">IFERROR(INDEX($D$2:$G$418,SMALL(IF($G$2:$G$418=$I$3,ROW($G$2:$G$418)),ROW(163:163))-1,3),"-")</f>
        <v>-</v>
      </c>
      <c r="M170" s="78" t="str">
        <f t="array" ref="M170">IF(ISNA(INDEX($R$8:$R$174,MATCH(0,COUNTIF($M$7:M169,$R$8:$R$174),0))),"-",INDEX($R$8:$R$174,MATCH(0,COUNTIF($M$7:M169,$R$8:$R$174),0)))</f>
        <v>-</v>
      </c>
      <c r="N170" s="80">
        <f t="shared" si="7"/>
        <v>0</v>
      </c>
      <c r="O170" s="81">
        <f t="shared" si="8"/>
        <v>0</v>
      </c>
      <c r="R170" s="36" t="str">
        <f t="array" ref="R170">IFERROR(INDEX($B$2:$G$418,SMALL(IF($G$2:$G$418=$R$6,ROW($G$2:$G$418)),ROW(163:163))-1,1),"-")</f>
        <v>-</v>
      </c>
      <c r="S170" s="36" t="str">
        <f t="array" ref="S170">IFERROR(INDEX($D$2:$G$418,SMALL(IF($G$2:$G$418=$R$6,ROW($G$2:$G$418)),ROW(163:163))-1,2),"-")</f>
        <v>-</v>
      </c>
      <c r="T170" s="66" t="str">
        <f t="array" ref="T170">IFERROR(INDEX($D$2:$G$418,SMALL(IF($G$2:$G$418=$R$6,ROW($G$2:$G$418)),ROW(163:163))-1,3),"-")</f>
        <v>-</v>
      </c>
    </row>
    <row r="171" spans="2:20" ht="30" x14ac:dyDescent="0.25">
      <c r="B171" s="35" t="s">
        <v>23</v>
      </c>
      <c r="C171" s="91" t="s">
        <v>409</v>
      </c>
      <c r="D171" s="92" t="s">
        <v>410</v>
      </c>
      <c r="E171" s="61">
        <f ca="1">SUMIF('Process information'!$I$41:$I$759,Summary!D171,'Process information'!$J$41:$J$735)</f>
        <v>0</v>
      </c>
      <c r="F171" s="51">
        <f>SUMIF('Process information'!$I$41:$I$735,Summary!D171,'Process information'!$K$41:$K$735)</f>
        <v>0</v>
      </c>
      <c r="G171" s="98" t="str">
        <f t="shared" si="6"/>
        <v>-</v>
      </c>
      <c r="I171" s="78" t="str">
        <f t="array" ref="I171">IFERROR(INDEX($D$2:$G$418,SMALL(IF($G$2:$G$418=$I$3,ROW($G$2:$G$418)),ROW(164:164))-1,1),"-")</f>
        <v>-</v>
      </c>
      <c r="J171" s="71" t="str">
        <f t="array" ref="J171">IFERROR(INDEX($D$2:$G$418,SMALL(IF($G$2:$G$418=$I$3,ROW($G$2:$G$418)),ROW(164:164))-1,2),"-")</f>
        <v>-</v>
      </c>
      <c r="K171" s="76" t="str">
        <f t="array" ref="K171">IFERROR(INDEX($D$2:$G$418,SMALL(IF($G$2:$G$418=$I$3,ROW($G$2:$G$418)),ROW(164:164))-1,3),"-")</f>
        <v>-</v>
      </c>
      <c r="M171" s="78" t="str">
        <f t="array" ref="M171">IF(ISNA(INDEX($R$8:$R$174,MATCH(0,COUNTIF($M$7:M170,$R$8:$R$174),0))),"-",INDEX($R$8:$R$174,MATCH(0,COUNTIF($M$7:M170,$R$8:$R$174),0)))</f>
        <v>-</v>
      </c>
      <c r="N171" s="80">
        <f t="shared" si="7"/>
        <v>0</v>
      </c>
      <c r="O171" s="81">
        <f t="shared" si="8"/>
        <v>0</v>
      </c>
      <c r="R171" s="36" t="str">
        <f t="array" ref="R171">IFERROR(INDEX($B$2:$G$418,SMALL(IF($G$2:$G$418=$R$6,ROW($G$2:$G$418)),ROW(164:164))-1,1),"-")</f>
        <v>-</v>
      </c>
      <c r="S171" s="36" t="str">
        <f t="array" ref="S171">IFERROR(INDEX($D$2:$G$418,SMALL(IF($G$2:$G$418=$R$6,ROW($G$2:$G$418)),ROW(164:164))-1,2),"-")</f>
        <v>-</v>
      </c>
      <c r="T171" s="66" t="str">
        <f t="array" ref="T171">IFERROR(INDEX($D$2:$G$418,SMALL(IF($G$2:$G$418=$R$6,ROW($G$2:$G$418)),ROW(164:164))-1,3),"-")</f>
        <v>-</v>
      </c>
    </row>
    <row r="172" spans="2:20" ht="30" x14ac:dyDescent="0.25">
      <c r="B172" s="35" t="s">
        <v>23</v>
      </c>
      <c r="C172" s="91" t="s">
        <v>411</v>
      </c>
      <c r="D172" s="92" t="s">
        <v>412</v>
      </c>
      <c r="E172" s="61">
        <f ca="1">SUMIF('Process information'!$I$41:$I$759,Summary!D172,'Process information'!$J$41:$J$735)</f>
        <v>0</v>
      </c>
      <c r="F172" s="51">
        <f>SUMIF('Process information'!$I$41:$I$735,Summary!D172,'Process information'!$K$41:$K$735)</f>
        <v>0</v>
      </c>
      <c r="G172" s="98" t="str">
        <f t="shared" si="6"/>
        <v>-</v>
      </c>
      <c r="I172" s="78" t="str">
        <f t="array" ref="I172">IFERROR(INDEX($D$2:$G$418,SMALL(IF($G$2:$G$418=$I$3,ROW($G$2:$G$418)),ROW(165:165))-1,1),"-")</f>
        <v>-</v>
      </c>
      <c r="J172" s="71" t="str">
        <f t="array" ref="J172">IFERROR(INDEX($D$2:$G$418,SMALL(IF($G$2:$G$418=$I$3,ROW($G$2:$G$418)),ROW(165:165))-1,2),"-")</f>
        <v>-</v>
      </c>
      <c r="K172" s="76" t="str">
        <f t="array" ref="K172">IFERROR(INDEX($D$2:$G$418,SMALL(IF($G$2:$G$418=$I$3,ROW($G$2:$G$418)),ROW(165:165))-1,3),"-")</f>
        <v>-</v>
      </c>
      <c r="M172" s="78" t="str">
        <f t="array" ref="M172">IF(ISNA(INDEX($R$8:$R$174,MATCH(0,COUNTIF($M$7:M171,$R$8:$R$174),0))),"-",INDEX($R$8:$R$174,MATCH(0,COUNTIF($M$7:M171,$R$8:$R$174),0)))</f>
        <v>-</v>
      </c>
      <c r="N172" s="80">
        <f t="shared" si="7"/>
        <v>0</v>
      </c>
      <c r="O172" s="81">
        <f t="shared" si="8"/>
        <v>0</v>
      </c>
      <c r="R172" s="36" t="str">
        <f t="array" ref="R172">IFERROR(INDEX($B$2:$G$418,SMALL(IF($G$2:$G$418=$R$6,ROW($G$2:$G$418)),ROW(165:165))-1,1),"-")</f>
        <v>-</v>
      </c>
      <c r="S172" s="36" t="str">
        <f t="array" ref="S172">IFERROR(INDEX($D$2:$G$418,SMALL(IF($G$2:$G$418=$R$6,ROW($G$2:$G$418)),ROW(165:165))-1,2),"-")</f>
        <v>-</v>
      </c>
      <c r="T172" s="66" t="str">
        <f t="array" ref="T172">IFERROR(INDEX($D$2:$G$418,SMALL(IF($G$2:$G$418=$R$6,ROW($G$2:$G$418)),ROW(165:165))-1,3),"-")</f>
        <v>-</v>
      </c>
    </row>
    <row r="173" spans="2:20" x14ac:dyDescent="0.25">
      <c r="B173" s="35" t="s">
        <v>20</v>
      </c>
      <c r="C173" s="91" t="s">
        <v>413</v>
      </c>
      <c r="D173" s="92" t="s">
        <v>414</v>
      </c>
      <c r="E173" s="61">
        <f ca="1">SUMIF('Process information'!$I$41:$I$759,Summary!D173,'Process information'!$J$41:$J$735)</f>
        <v>0</v>
      </c>
      <c r="F173" s="51">
        <f>SUMIF('Process information'!$I$41:$I$735,Summary!D173,'Process information'!$K$41:$K$735)</f>
        <v>0</v>
      </c>
      <c r="G173" s="98" t="str">
        <f t="shared" si="6"/>
        <v>-</v>
      </c>
      <c r="I173" s="78" t="str">
        <f t="array" ref="I173">IFERROR(INDEX($D$2:$G$418,SMALL(IF($G$2:$G$418=$I$3,ROW($G$2:$G$418)),ROW(166:166))-1,1),"-")</f>
        <v>-</v>
      </c>
      <c r="J173" s="71" t="str">
        <f t="array" ref="J173">IFERROR(INDEX($D$2:$G$418,SMALL(IF($G$2:$G$418=$I$3,ROW($G$2:$G$418)),ROW(166:166))-1,2),"-")</f>
        <v>-</v>
      </c>
      <c r="K173" s="76" t="str">
        <f t="array" ref="K173">IFERROR(INDEX($D$2:$G$418,SMALL(IF($G$2:$G$418=$I$3,ROW($G$2:$G$418)),ROW(166:166))-1,3),"-")</f>
        <v>-</v>
      </c>
      <c r="M173" s="78" t="str">
        <f t="array" ref="M173">IF(ISNA(INDEX($R$8:$R$174,MATCH(0,COUNTIF($M$7:M172,$R$8:$R$174),0))),"-",INDEX($R$8:$R$174,MATCH(0,COUNTIF($M$7:M172,$R$8:$R$174),0)))</f>
        <v>-</v>
      </c>
      <c r="N173" s="80">
        <f t="shared" si="7"/>
        <v>0</v>
      </c>
      <c r="O173" s="81">
        <f t="shared" si="8"/>
        <v>0</v>
      </c>
      <c r="R173" s="36" t="str">
        <f t="array" ref="R173">IFERROR(INDEX($B$2:$G$418,SMALL(IF($G$2:$G$418=$R$6,ROW($G$2:$G$418)),ROW(166:166))-1,1),"-")</f>
        <v>-</v>
      </c>
      <c r="S173" s="36" t="str">
        <f t="array" ref="S173">IFERROR(INDEX($D$2:$G$418,SMALL(IF($G$2:$G$418=$R$6,ROW($G$2:$G$418)),ROW(166:166))-1,2),"-")</f>
        <v>-</v>
      </c>
      <c r="T173" s="66" t="str">
        <f t="array" ref="T173">IFERROR(INDEX($D$2:$G$418,SMALL(IF($G$2:$G$418=$R$6,ROW($G$2:$G$418)),ROW(166:166))-1,3),"-")</f>
        <v>-</v>
      </c>
    </row>
    <row r="174" spans="2:20" ht="15.75" thickBot="1" x14ac:dyDescent="0.3">
      <c r="B174" s="35" t="s">
        <v>20</v>
      </c>
      <c r="C174" s="91" t="s">
        <v>415</v>
      </c>
      <c r="D174" s="92" t="s">
        <v>416</v>
      </c>
      <c r="E174" s="61">
        <f ca="1">SUMIF('Process information'!$I$41:$I$759,Summary!D174,'Process information'!$J$41:$J$735)</f>
        <v>0</v>
      </c>
      <c r="F174" s="51">
        <f>SUMIF('Process information'!$I$41:$I$735,Summary!D174,'Process information'!$K$41:$K$735)</f>
        <v>0</v>
      </c>
      <c r="G174" s="98" t="str">
        <f t="shared" si="6"/>
        <v>-</v>
      </c>
      <c r="I174" s="78" t="str">
        <f t="array" ref="I174">IFERROR(INDEX($D$2:$G$418,SMALL(IF($G$2:$G$418=$I$3,ROW($G$2:$G$418)),ROW(167:167))-1,1),"-")</f>
        <v>-</v>
      </c>
      <c r="J174" s="72" t="str">
        <f t="array" ref="J174">IFERROR(INDEX($D$2:$G$418,SMALL(IF($G$2:$G$418=$I$3,ROW($G$2:$G$418)),ROW(167:167))-1,2),"-")</f>
        <v>-</v>
      </c>
      <c r="K174" s="76" t="str">
        <f t="array" ref="K174">IFERROR(INDEX($D$2:$G$418,SMALL(IF($G$2:$G$418=$I$3,ROW($G$2:$G$418)),ROW(167:167))-1,3),"-")</f>
        <v>-</v>
      </c>
      <c r="M174" s="78" t="str">
        <f t="array" ref="M174">IF(ISNA(INDEX($R$8:$R$174,MATCH(0,COUNTIF($M$7:M173,$R$8:$R$174),0))),"-",INDEX($R$8:$R$174,MATCH(0,COUNTIF($M$7:M173,$R$8:$R$174),0)))</f>
        <v>-</v>
      </c>
      <c r="N174" s="80">
        <f t="shared" si="7"/>
        <v>0</v>
      </c>
      <c r="O174" s="82">
        <f t="shared" si="8"/>
        <v>0</v>
      </c>
      <c r="R174" s="36" t="str">
        <f t="array" ref="R174">IFERROR(INDEX($B$2:$G$418,SMALL(IF($G$2:$G$418=$R$6,ROW($G$2:$G$418)),ROW(167:167))-1,1),"-")</f>
        <v>-</v>
      </c>
      <c r="S174" s="36" t="str">
        <f t="array" ref="S174">IFERROR(INDEX($D$2:$G$418,SMALL(IF($G$2:$G$418=$R$6,ROW($G$2:$G$418)),ROW(167:167))-1,2),"-")</f>
        <v>-</v>
      </c>
      <c r="T174" s="66" t="str">
        <f t="array" ref="T174">IFERROR(INDEX($D$2:$G$418,SMALL(IF($G$2:$G$418=$R$6,ROW($G$2:$G$418)),ROW(167:167))-1,3),"-")</f>
        <v>-</v>
      </c>
    </row>
    <row r="175" spans="2:20" x14ac:dyDescent="0.25">
      <c r="B175" s="35" t="s">
        <v>20</v>
      </c>
      <c r="C175" s="91" t="s">
        <v>417</v>
      </c>
      <c r="D175" s="92" t="s">
        <v>418</v>
      </c>
      <c r="E175" s="61">
        <f ca="1">SUMIF('Process information'!$I$41:$I$759,Summary!D175,'Process information'!$J$41:$J$735)</f>
        <v>0</v>
      </c>
      <c r="F175" s="51">
        <f>SUMIF('Process information'!$I$41:$I$735,Summary!D175,'Process information'!$K$41:$K$735)</f>
        <v>0</v>
      </c>
      <c r="G175" s="94"/>
      <c r="I175" s="95"/>
      <c r="J175" s="96"/>
      <c r="K175" s="93"/>
      <c r="M175" s="95"/>
      <c r="N175" s="96"/>
      <c r="O175" s="97"/>
      <c r="R175" s="31"/>
      <c r="S175" s="31"/>
      <c r="T175" s="97"/>
    </row>
    <row r="176" spans="2:20" x14ac:dyDescent="0.25">
      <c r="B176" s="35" t="s">
        <v>20</v>
      </c>
      <c r="C176" s="91" t="s">
        <v>419</v>
      </c>
      <c r="D176" s="92" t="s">
        <v>420</v>
      </c>
      <c r="E176" s="61">
        <f ca="1">SUMIF('Process information'!$I$41:$I$759,Summary!D176,'Process information'!$J$41:$J$735)</f>
        <v>0</v>
      </c>
      <c r="F176" s="51">
        <f>SUMIF('Process information'!$I$41:$I$735,Summary!D176,'Process information'!$K$41:$K$735)</f>
        <v>0</v>
      </c>
      <c r="G176" s="94"/>
      <c r="I176" s="95"/>
      <c r="J176" s="96"/>
      <c r="K176" s="93"/>
      <c r="M176" s="95"/>
      <c r="N176" s="96"/>
      <c r="O176" s="97"/>
      <c r="R176" s="31"/>
      <c r="S176" s="31"/>
      <c r="T176" s="97"/>
    </row>
    <row r="177" spans="2:20" x14ac:dyDescent="0.25">
      <c r="B177" s="35" t="s">
        <v>20</v>
      </c>
      <c r="C177" s="91" t="s">
        <v>421</v>
      </c>
      <c r="D177" s="92" t="s">
        <v>422</v>
      </c>
      <c r="E177" s="61">
        <f ca="1">SUMIF('Process information'!$I$41:$I$759,Summary!D177,'Process information'!$J$41:$J$735)</f>
        <v>0</v>
      </c>
      <c r="F177" s="51">
        <f>SUMIF('Process information'!$I$41:$I$735,Summary!D177,'Process information'!$K$41:$K$735)</f>
        <v>0</v>
      </c>
      <c r="G177" s="94"/>
      <c r="I177" s="95"/>
      <c r="J177" s="96"/>
      <c r="K177" s="93"/>
      <c r="M177" s="95"/>
      <c r="N177" s="96"/>
      <c r="O177" s="97"/>
      <c r="R177" s="31"/>
      <c r="S177" s="31"/>
      <c r="T177" s="97"/>
    </row>
    <row r="178" spans="2:20" x14ac:dyDescent="0.25">
      <c r="B178" s="35" t="s">
        <v>20</v>
      </c>
      <c r="C178" s="91" t="s">
        <v>423</v>
      </c>
      <c r="D178" s="92" t="s">
        <v>424</v>
      </c>
      <c r="E178" s="61">
        <f ca="1">SUMIF('Process information'!$I$41:$I$759,Summary!D178,'Process information'!$J$41:$J$735)</f>
        <v>0</v>
      </c>
      <c r="F178" s="51">
        <f>SUMIF('Process information'!$I$41:$I$735,Summary!D178,'Process information'!$K$41:$K$735)</f>
        <v>0</v>
      </c>
      <c r="G178" s="94"/>
      <c r="I178" s="95"/>
      <c r="J178" s="96"/>
      <c r="K178" s="93"/>
      <c r="M178" s="95"/>
      <c r="N178" s="96"/>
      <c r="O178" s="97"/>
      <c r="R178" s="31"/>
      <c r="S178" s="31"/>
      <c r="T178" s="97"/>
    </row>
    <row r="179" spans="2:20" x14ac:dyDescent="0.25">
      <c r="B179" s="35" t="s">
        <v>20</v>
      </c>
      <c r="C179" s="91" t="s">
        <v>425</v>
      </c>
      <c r="D179" s="92" t="s">
        <v>426</v>
      </c>
      <c r="E179" s="61">
        <f ca="1">SUMIF('Process information'!$I$41:$I$759,Summary!D179,'Process information'!$J$41:$J$735)</f>
        <v>0</v>
      </c>
      <c r="F179" s="51">
        <f>SUMIF('Process information'!$I$41:$I$735,Summary!D179,'Process information'!$K$41:$K$735)</f>
        <v>0</v>
      </c>
      <c r="G179" s="94"/>
      <c r="I179" s="95"/>
      <c r="J179" s="96"/>
      <c r="K179" s="93"/>
      <c r="M179" s="95"/>
      <c r="N179" s="96"/>
      <c r="O179" s="97"/>
      <c r="R179" s="31"/>
      <c r="S179" s="31"/>
      <c r="T179" s="97"/>
    </row>
    <row r="180" spans="2:20" x14ac:dyDescent="0.25">
      <c r="B180" s="35" t="s">
        <v>20</v>
      </c>
      <c r="C180" s="91" t="s">
        <v>427</v>
      </c>
      <c r="D180" s="92" t="s">
        <v>428</v>
      </c>
      <c r="E180" s="61">
        <f ca="1">SUMIF('Process information'!$I$41:$I$759,Summary!D180,'Process information'!$J$41:$J$735)</f>
        <v>0</v>
      </c>
      <c r="F180" s="51">
        <f>SUMIF('Process information'!$I$41:$I$735,Summary!D180,'Process information'!$K$41:$K$735)</f>
        <v>0</v>
      </c>
      <c r="G180" s="94"/>
      <c r="I180" s="95"/>
      <c r="J180" s="96"/>
      <c r="K180" s="93"/>
      <c r="M180" s="95"/>
      <c r="N180" s="96"/>
      <c r="O180" s="97"/>
      <c r="R180" s="31"/>
      <c r="S180" s="31"/>
      <c r="T180" s="97"/>
    </row>
    <row r="181" spans="2:20" x14ac:dyDescent="0.25">
      <c r="B181" s="35" t="s">
        <v>20</v>
      </c>
      <c r="C181" s="91" t="s">
        <v>429</v>
      </c>
      <c r="D181" s="92" t="s">
        <v>430</v>
      </c>
      <c r="E181" s="61">
        <f ca="1">SUMIF('Process information'!$I$41:$I$759,Summary!D181,'Process information'!$J$41:$J$735)</f>
        <v>0</v>
      </c>
      <c r="F181" s="51">
        <f>SUMIF('Process information'!$I$41:$I$735,Summary!D181,'Process information'!$K$41:$K$735)</f>
        <v>0</v>
      </c>
      <c r="G181" s="94"/>
      <c r="I181" s="95"/>
      <c r="J181" s="96"/>
      <c r="K181" s="93"/>
      <c r="M181" s="95"/>
      <c r="N181" s="96"/>
      <c r="O181" s="97"/>
      <c r="R181" s="31"/>
      <c r="S181" s="31"/>
      <c r="T181" s="97"/>
    </row>
    <row r="182" spans="2:20" x14ac:dyDescent="0.25">
      <c r="B182" s="35" t="s">
        <v>20</v>
      </c>
      <c r="C182" s="91" t="s">
        <v>431</v>
      </c>
      <c r="D182" s="92" t="s">
        <v>432</v>
      </c>
      <c r="E182" s="61">
        <f ca="1">SUMIF('Process information'!$I$41:$I$759,Summary!D182,'Process information'!$J$41:$J$735)</f>
        <v>0</v>
      </c>
      <c r="F182" s="51">
        <f>SUMIF('Process information'!$I$41:$I$735,Summary!D182,'Process information'!$K$41:$K$735)</f>
        <v>0</v>
      </c>
      <c r="G182" s="94"/>
      <c r="I182" s="95"/>
      <c r="J182" s="96"/>
      <c r="K182" s="93"/>
      <c r="M182" s="95"/>
      <c r="N182" s="96"/>
      <c r="O182" s="97"/>
      <c r="R182" s="31"/>
      <c r="S182" s="31"/>
      <c r="T182" s="97"/>
    </row>
    <row r="183" spans="2:20" x14ac:dyDescent="0.25">
      <c r="B183" s="35" t="s">
        <v>20</v>
      </c>
      <c r="C183" s="91" t="s">
        <v>433</v>
      </c>
      <c r="D183" s="92" t="s">
        <v>434</v>
      </c>
      <c r="E183" s="61">
        <f ca="1">SUMIF('Process information'!$I$41:$I$759,Summary!D183,'Process information'!$J$41:$J$735)</f>
        <v>0</v>
      </c>
      <c r="F183" s="51">
        <f>SUMIF('Process information'!$I$41:$I$735,Summary!D183,'Process information'!$K$41:$K$735)</f>
        <v>0</v>
      </c>
      <c r="G183" s="94"/>
      <c r="I183" s="95"/>
      <c r="J183" s="96"/>
      <c r="K183" s="93"/>
      <c r="M183" s="95"/>
      <c r="N183" s="96"/>
      <c r="O183" s="97"/>
      <c r="R183" s="31"/>
      <c r="S183" s="31"/>
      <c r="T183" s="97"/>
    </row>
    <row r="184" spans="2:20" x14ac:dyDescent="0.25">
      <c r="B184" s="35" t="s">
        <v>20</v>
      </c>
      <c r="C184" s="91" t="s">
        <v>435</v>
      </c>
      <c r="D184" s="92" t="s">
        <v>436</v>
      </c>
      <c r="E184" s="61">
        <f ca="1">SUMIF('Process information'!$I$41:$I$759,Summary!D184,'Process information'!$J$41:$J$735)</f>
        <v>0</v>
      </c>
      <c r="F184" s="51">
        <f>SUMIF('Process information'!$I$41:$I$735,Summary!D184,'Process information'!$K$41:$K$735)</f>
        <v>0</v>
      </c>
      <c r="G184" s="94"/>
      <c r="I184" s="95"/>
      <c r="J184" s="96"/>
      <c r="K184" s="93"/>
      <c r="M184" s="95"/>
      <c r="N184" s="96"/>
      <c r="O184" s="97"/>
      <c r="R184" s="31"/>
      <c r="S184" s="31"/>
      <c r="T184" s="97"/>
    </row>
    <row r="185" spans="2:20" x14ac:dyDescent="0.25">
      <c r="B185" s="35" t="s">
        <v>20</v>
      </c>
      <c r="C185" s="91" t="s">
        <v>437</v>
      </c>
      <c r="D185" s="92" t="s">
        <v>438</v>
      </c>
      <c r="E185" s="61">
        <f ca="1">SUMIF('Process information'!$I$41:$I$759,Summary!D185,'Process information'!$J$41:$J$735)</f>
        <v>0</v>
      </c>
      <c r="F185" s="51">
        <f>SUMIF('Process information'!$I$41:$I$735,Summary!D185,'Process information'!$K$41:$K$735)</f>
        <v>0</v>
      </c>
      <c r="G185" s="94"/>
      <c r="I185" s="95"/>
      <c r="J185" s="96"/>
      <c r="K185" s="93"/>
      <c r="M185" s="95"/>
      <c r="N185" s="96"/>
      <c r="O185" s="97"/>
      <c r="R185" s="31"/>
      <c r="S185" s="31"/>
      <c r="T185" s="97"/>
    </row>
    <row r="186" spans="2:20" x14ac:dyDescent="0.25">
      <c r="B186" s="35" t="s">
        <v>20</v>
      </c>
      <c r="C186" s="91" t="s">
        <v>439</v>
      </c>
      <c r="D186" s="92" t="s">
        <v>440</v>
      </c>
      <c r="E186" s="61">
        <f ca="1">SUMIF('Process information'!$I$41:$I$759,Summary!D186,'Process information'!$J$41:$J$735)</f>
        <v>0</v>
      </c>
      <c r="F186" s="51">
        <f>SUMIF('Process information'!$I$41:$I$735,Summary!D186,'Process information'!$K$41:$K$735)</f>
        <v>0</v>
      </c>
      <c r="G186" s="94"/>
      <c r="I186" s="95"/>
      <c r="J186" s="96"/>
      <c r="K186" s="93"/>
      <c r="M186" s="95"/>
      <c r="N186" s="96"/>
      <c r="O186" s="97"/>
      <c r="R186" s="31"/>
      <c r="S186" s="31"/>
      <c r="T186" s="97"/>
    </row>
    <row r="187" spans="2:20" x14ac:dyDescent="0.25">
      <c r="B187" s="35" t="s">
        <v>20</v>
      </c>
      <c r="C187" s="91" t="s">
        <v>441</v>
      </c>
      <c r="D187" s="92" t="s">
        <v>442</v>
      </c>
      <c r="E187" s="61">
        <f ca="1">SUMIF('Process information'!$I$41:$I$759,Summary!D187,'Process information'!$J$41:$J$735)</f>
        <v>0</v>
      </c>
      <c r="F187" s="51">
        <f>SUMIF('Process information'!$I$41:$I$735,Summary!D187,'Process information'!$K$41:$K$735)</f>
        <v>0</v>
      </c>
      <c r="G187" s="94"/>
      <c r="I187" s="95"/>
      <c r="J187" s="96"/>
      <c r="K187" s="93"/>
      <c r="M187" s="95"/>
      <c r="N187" s="96"/>
      <c r="O187" s="97"/>
      <c r="R187" s="31"/>
      <c r="S187" s="31"/>
      <c r="T187" s="97"/>
    </row>
    <row r="188" spans="2:20" x14ac:dyDescent="0.25">
      <c r="B188" s="35" t="s">
        <v>22</v>
      </c>
      <c r="C188" s="91" t="s">
        <v>443</v>
      </c>
      <c r="D188" s="92" t="s">
        <v>444</v>
      </c>
      <c r="E188" s="61">
        <f ca="1">SUMIF('Process information'!$I$41:$I$759,Summary!D188,'Process information'!$J$41:$J$735)</f>
        <v>0</v>
      </c>
      <c r="F188" s="51">
        <f>SUMIF('Process information'!$I$41:$I$735,Summary!D188,'Process information'!$K$41:$K$735)</f>
        <v>0</v>
      </c>
      <c r="G188" s="94"/>
      <c r="I188" s="95"/>
      <c r="J188" s="96"/>
      <c r="K188" s="93"/>
      <c r="M188" s="95"/>
      <c r="N188" s="96"/>
      <c r="O188" s="97"/>
      <c r="R188" s="31"/>
      <c r="S188" s="31"/>
      <c r="T188" s="97"/>
    </row>
    <row r="189" spans="2:20" x14ac:dyDescent="0.25">
      <c r="B189" s="35" t="s">
        <v>22</v>
      </c>
      <c r="C189" s="91" t="s">
        <v>445</v>
      </c>
      <c r="D189" s="92" t="s">
        <v>446</v>
      </c>
      <c r="E189" s="61">
        <f ca="1">SUMIF('Process information'!$I$41:$I$759,Summary!D189,'Process information'!$J$41:$J$735)</f>
        <v>0</v>
      </c>
      <c r="F189" s="51">
        <f>SUMIF('Process information'!$I$41:$I$735,Summary!D189,'Process information'!$K$41:$K$735)</f>
        <v>0</v>
      </c>
      <c r="G189" s="94"/>
      <c r="I189" s="95"/>
      <c r="J189" s="96"/>
      <c r="K189" s="93"/>
      <c r="M189" s="95"/>
      <c r="N189" s="96"/>
      <c r="O189" s="97"/>
      <c r="R189" s="31"/>
      <c r="S189" s="31"/>
      <c r="T189" s="97"/>
    </row>
    <row r="190" spans="2:20" x14ac:dyDescent="0.25">
      <c r="B190" s="35" t="s">
        <v>22</v>
      </c>
      <c r="C190" s="91" t="s">
        <v>447</v>
      </c>
      <c r="D190" s="92" t="s">
        <v>448</v>
      </c>
      <c r="E190" s="61">
        <f ca="1">SUMIF('Process information'!$I$41:$I$759,Summary!D190,'Process information'!$J$41:$J$735)</f>
        <v>0</v>
      </c>
      <c r="F190" s="51">
        <f>SUMIF('Process information'!$I$41:$I$735,Summary!D190,'Process information'!$K$41:$K$735)</f>
        <v>0</v>
      </c>
      <c r="G190" s="94"/>
      <c r="I190" s="95"/>
      <c r="J190" s="96"/>
      <c r="K190" s="93"/>
      <c r="M190" s="95"/>
      <c r="N190" s="96"/>
      <c r="O190" s="97"/>
      <c r="R190" s="31"/>
      <c r="S190" s="31"/>
      <c r="T190" s="97"/>
    </row>
    <row r="191" spans="2:20" ht="90" x14ac:dyDescent="0.25">
      <c r="B191" s="35" t="s">
        <v>202</v>
      </c>
      <c r="C191" s="91" t="s">
        <v>449</v>
      </c>
      <c r="D191" s="92" t="s">
        <v>450</v>
      </c>
      <c r="E191" s="61">
        <f ca="1">SUMIF('Process information'!$I$41:$I$759,Summary!D191,'Process information'!$J$41:$J$735)</f>
        <v>0</v>
      </c>
      <c r="F191" s="51">
        <f>SUMIF('Process information'!$I$41:$I$735,Summary!D191,'Process information'!$K$41:$K$735)</f>
        <v>0</v>
      </c>
      <c r="G191" s="94"/>
      <c r="I191" s="95"/>
      <c r="J191" s="96"/>
      <c r="K191" s="93"/>
      <c r="M191" s="95"/>
      <c r="N191" s="96"/>
      <c r="O191" s="97"/>
      <c r="R191" s="31"/>
      <c r="S191" s="31"/>
      <c r="T191" s="97"/>
    </row>
    <row r="192" spans="2:20" ht="90" x14ac:dyDescent="0.25">
      <c r="B192" s="35" t="s">
        <v>202</v>
      </c>
      <c r="C192" s="91" t="s">
        <v>451</v>
      </c>
      <c r="D192" s="92" t="s">
        <v>452</v>
      </c>
      <c r="E192" s="61">
        <f ca="1">SUMIF('Process information'!$I$41:$I$759,Summary!D192,'Process information'!$J$41:$J$735)</f>
        <v>0</v>
      </c>
      <c r="F192" s="51">
        <f>SUMIF('Process information'!$I$41:$I$735,Summary!D192,'Process information'!$K$41:$K$735)</f>
        <v>0</v>
      </c>
      <c r="G192" s="94"/>
      <c r="I192" s="95"/>
      <c r="J192" s="96"/>
      <c r="K192" s="93"/>
      <c r="M192" s="95"/>
      <c r="N192" s="96"/>
      <c r="O192" s="97"/>
      <c r="R192" s="31"/>
      <c r="S192" s="31"/>
      <c r="T192" s="97"/>
    </row>
    <row r="193" spans="2:20" x14ac:dyDescent="0.25">
      <c r="B193" s="35" t="s">
        <v>30</v>
      </c>
      <c r="C193" s="91" t="s">
        <v>453</v>
      </c>
      <c r="D193" s="92" t="s">
        <v>454</v>
      </c>
      <c r="E193" s="61">
        <f ca="1">SUMIF('Process information'!$I$41:$I$759,Summary!D193,'Process information'!$J$41:$J$735)</f>
        <v>0</v>
      </c>
      <c r="F193" s="51">
        <f>SUMIF('Process information'!$I$41:$I$735,Summary!D193,'Process information'!$K$41:$K$735)</f>
        <v>0</v>
      </c>
      <c r="G193" s="94"/>
      <c r="I193" s="95"/>
      <c r="J193" s="96"/>
      <c r="K193" s="93"/>
      <c r="M193" s="95"/>
      <c r="N193" s="96"/>
      <c r="O193" s="97"/>
      <c r="R193" s="31"/>
      <c r="S193" s="31"/>
      <c r="T193" s="97"/>
    </row>
    <row r="194" spans="2:20" x14ac:dyDescent="0.25">
      <c r="B194" s="35" t="s">
        <v>30</v>
      </c>
      <c r="C194" s="91" t="s">
        <v>455</v>
      </c>
      <c r="D194" s="92" t="s">
        <v>456</v>
      </c>
      <c r="E194" s="61">
        <f ca="1">SUMIF('Process information'!$I$41:$I$759,Summary!D194,'Process information'!$J$41:$J$735)</f>
        <v>0</v>
      </c>
      <c r="F194" s="51">
        <f>SUMIF('Process information'!$I$41:$I$735,Summary!D194,'Process information'!$K$41:$K$735)</f>
        <v>0</v>
      </c>
      <c r="G194" s="94"/>
      <c r="I194" s="95"/>
      <c r="J194" s="96"/>
      <c r="K194" s="93"/>
      <c r="M194" s="95"/>
      <c r="N194" s="96"/>
      <c r="O194" s="97"/>
      <c r="R194" s="31"/>
      <c r="S194" s="31"/>
      <c r="T194" s="97"/>
    </row>
    <row r="195" spans="2:20" x14ac:dyDescent="0.25">
      <c r="B195" s="35" t="s">
        <v>30</v>
      </c>
      <c r="C195" s="91" t="s">
        <v>457</v>
      </c>
      <c r="D195" s="92" t="s">
        <v>458</v>
      </c>
      <c r="E195" s="61">
        <f ca="1">SUMIF('Process information'!$I$41:$I$759,Summary!D195,'Process information'!$J$41:$J$735)</f>
        <v>0</v>
      </c>
      <c r="F195" s="51">
        <f>SUMIF('Process information'!$I$41:$I$735,Summary!D195,'Process information'!$K$41:$K$735)</f>
        <v>0</v>
      </c>
      <c r="G195" s="94"/>
      <c r="I195" s="95"/>
      <c r="J195" s="96"/>
      <c r="K195" s="93"/>
      <c r="M195" s="95"/>
      <c r="N195" s="96"/>
      <c r="O195" s="97"/>
      <c r="R195" s="31"/>
      <c r="S195" s="31"/>
      <c r="T195" s="97"/>
    </row>
    <row r="196" spans="2:20" x14ac:dyDescent="0.25">
      <c r="B196" s="35" t="s">
        <v>30</v>
      </c>
      <c r="C196" s="91" t="s">
        <v>459</v>
      </c>
      <c r="D196" s="92" t="s">
        <v>460</v>
      </c>
      <c r="E196" s="61">
        <f ca="1">SUMIF('Process information'!$I$41:$I$759,Summary!D196,'Process information'!$J$41:$J$735)</f>
        <v>0</v>
      </c>
      <c r="F196" s="51">
        <f>SUMIF('Process information'!$I$41:$I$735,Summary!D196,'Process information'!$K$41:$K$735)</f>
        <v>0</v>
      </c>
      <c r="G196" s="94"/>
      <c r="I196" s="95"/>
      <c r="J196" s="96"/>
      <c r="K196" s="93"/>
      <c r="M196" s="95"/>
      <c r="N196" s="96"/>
      <c r="O196" s="97"/>
      <c r="R196" s="31"/>
      <c r="S196" s="31"/>
      <c r="T196" s="97"/>
    </row>
    <row r="197" spans="2:20" x14ac:dyDescent="0.25">
      <c r="B197" s="35" t="s">
        <v>20</v>
      </c>
      <c r="C197" s="91" t="s">
        <v>461</v>
      </c>
      <c r="D197" s="92" t="s">
        <v>462</v>
      </c>
      <c r="E197" s="61">
        <f ca="1">SUMIF('Process information'!$I$41:$I$759,Summary!D197,'Process information'!$J$41:$J$735)</f>
        <v>0</v>
      </c>
      <c r="F197" s="51">
        <f>SUMIF('Process information'!$I$41:$I$735,Summary!D197,'Process information'!$K$41:$K$735)</f>
        <v>0</v>
      </c>
      <c r="G197" s="94"/>
      <c r="I197" s="95"/>
      <c r="J197" s="96"/>
      <c r="K197" s="93"/>
      <c r="M197" s="95"/>
      <c r="N197" s="96"/>
      <c r="O197" s="97"/>
      <c r="R197" s="31"/>
      <c r="S197" s="31"/>
      <c r="T197" s="97"/>
    </row>
    <row r="198" spans="2:20" x14ac:dyDescent="0.25">
      <c r="B198" s="35" t="s">
        <v>30</v>
      </c>
      <c r="C198" s="91" t="s">
        <v>463</v>
      </c>
      <c r="D198" s="92" t="s">
        <v>464</v>
      </c>
      <c r="E198" s="61">
        <f ca="1">SUMIF('Process information'!$I$41:$I$759,Summary!D198,'Process information'!$J$41:$J$735)</f>
        <v>0</v>
      </c>
      <c r="F198" s="51">
        <f>SUMIF('Process information'!$I$41:$I$735,Summary!D198,'Process information'!$K$41:$K$735)</f>
        <v>0</v>
      </c>
      <c r="G198" s="94"/>
      <c r="I198" s="95"/>
      <c r="J198" s="96"/>
      <c r="K198" s="93"/>
      <c r="M198" s="95"/>
      <c r="N198" s="96"/>
      <c r="O198" s="97"/>
      <c r="R198" s="31"/>
      <c r="S198" s="31"/>
      <c r="T198" s="97"/>
    </row>
    <row r="199" spans="2:20" x14ac:dyDescent="0.25">
      <c r="B199" s="35" t="s">
        <v>30</v>
      </c>
      <c r="C199" s="91" t="s">
        <v>465</v>
      </c>
      <c r="D199" s="92" t="s">
        <v>466</v>
      </c>
      <c r="E199" s="61">
        <f ca="1">SUMIF('Process information'!$I$41:$I$759,Summary!D199,'Process information'!$J$41:$J$735)</f>
        <v>0</v>
      </c>
      <c r="F199" s="51">
        <f>SUMIF('Process information'!$I$41:$I$735,Summary!D199,'Process information'!$K$41:$K$735)</f>
        <v>0</v>
      </c>
      <c r="G199" s="94"/>
      <c r="I199" s="95"/>
      <c r="J199" s="96"/>
      <c r="K199" s="93"/>
      <c r="M199" s="95"/>
      <c r="N199" s="96"/>
      <c r="O199" s="97"/>
      <c r="R199" s="31"/>
      <c r="S199" s="31"/>
      <c r="T199" s="97"/>
    </row>
    <row r="200" spans="2:20" x14ac:dyDescent="0.25">
      <c r="B200" s="35" t="s">
        <v>31</v>
      </c>
      <c r="C200" s="91" t="s">
        <v>467</v>
      </c>
      <c r="D200" s="92" t="s">
        <v>468</v>
      </c>
      <c r="E200" s="61">
        <f ca="1">SUMIF('Process information'!$I$41:$I$759,Summary!D200,'Process information'!$J$41:$J$735)</f>
        <v>0</v>
      </c>
      <c r="F200" s="51">
        <f>SUMIF('Process information'!$I$41:$I$735,Summary!D200,'Process information'!$K$41:$K$735)</f>
        <v>0</v>
      </c>
      <c r="G200" s="94"/>
      <c r="I200" s="95"/>
      <c r="J200" s="96"/>
      <c r="K200" s="93"/>
      <c r="M200" s="95"/>
      <c r="N200" s="96"/>
      <c r="O200" s="97"/>
      <c r="R200" s="31"/>
      <c r="S200" s="31"/>
      <c r="T200" s="97"/>
    </row>
    <row r="201" spans="2:20" x14ac:dyDescent="0.25">
      <c r="B201" s="35" t="s">
        <v>20</v>
      </c>
      <c r="C201" s="91" t="s">
        <v>469</v>
      </c>
      <c r="D201" s="92" t="s">
        <v>470</v>
      </c>
      <c r="E201" s="61">
        <f ca="1">SUMIF('Process information'!$I$41:$I$759,Summary!D201,'Process information'!$J$41:$J$735)</f>
        <v>0</v>
      </c>
      <c r="F201" s="51">
        <f>SUMIF('Process information'!$I$41:$I$735,Summary!D201,'Process information'!$K$41:$K$735)</f>
        <v>0</v>
      </c>
      <c r="G201" s="94"/>
      <c r="I201" s="95"/>
      <c r="J201" s="96"/>
      <c r="K201" s="93"/>
      <c r="M201" s="95"/>
      <c r="N201" s="96"/>
      <c r="O201" s="97"/>
      <c r="R201" s="31"/>
      <c r="S201" s="31"/>
      <c r="T201" s="97"/>
    </row>
    <row r="202" spans="2:20" x14ac:dyDescent="0.25">
      <c r="B202" s="35" t="s">
        <v>20</v>
      </c>
      <c r="C202" s="91" t="s">
        <v>471</v>
      </c>
      <c r="D202" s="92" t="s">
        <v>472</v>
      </c>
      <c r="E202" s="61">
        <f ca="1">SUMIF('Process information'!$I$41:$I$759,Summary!D202,'Process information'!$J$41:$J$735)</f>
        <v>0</v>
      </c>
      <c r="F202" s="51">
        <f>SUMIF('Process information'!$I$41:$I$735,Summary!D202,'Process information'!$K$41:$K$735)</f>
        <v>0</v>
      </c>
      <c r="G202" s="94"/>
      <c r="I202" s="95"/>
      <c r="J202" s="96"/>
      <c r="K202" s="93"/>
      <c r="M202" s="95"/>
      <c r="N202" s="96"/>
      <c r="O202" s="97"/>
      <c r="R202" s="31"/>
      <c r="S202" s="31"/>
      <c r="T202" s="97"/>
    </row>
    <row r="203" spans="2:20" ht="90" x14ac:dyDescent="0.25">
      <c r="B203" s="35" t="s">
        <v>202</v>
      </c>
      <c r="C203" s="91" t="s">
        <v>473</v>
      </c>
      <c r="D203" s="92" t="s">
        <v>474</v>
      </c>
      <c r="E203" s="61">
        <f ca="1">SUMIF('Process information'!$I$41:$I$759,Summary!D203,'Process information'!$J$41:$J$735)</f>
        <v>0</v>
      </c>
      <c r="F203" s="51">
        <f>SUMIF('Process information'!$I$41:$I$735,Summary!D203,'Process information'!$K$41:$K$735)</f>
        <v>0</v>
      </c>
      <c r="G203" s="94"/>
      <c r="I203" s="95"/>
      <c r="J203" s="96"/>
      <c r="K203" s="93"/>
      <c r="M203" s="95"/>
      <c r="N203" s="96"/>
      <c r="O203" s="97"/>
      <c r="R203" s="31"/>
      <c r="S203" s="31"/>
      <c r="T203" s="97"/>
    </row>
    <row r="204" spans="2:20" x14ac:dyDescent="0.25">
      <c r="B204" s="35" t="s">
        <v>20</v>
      </c>
      <c r="C204" s="91" t="s">
        <v>475</v>
      </c>
      <c r="D204" s="92" t="s">
        <v>476</v>
      </c>
      <c r="E204" s="61">
        <f ca="1">SUMIF('Process information'!$I$41:$I$759,Summary!D204,'Process information'!$J$41:$J$735)</f>
        <v>0</v>
      </c>
      <c r="F204" s="51">
        <f>SUMIF('Process information'!$I$41:$I$735,Summary!D204,'Process information'!$K$41:$K$735)</f>
        <v>0</v>
      </c>
      <c r="G204" s="94"/>
      <c r="I204" s="95"/>
      <c r="J204" s="96"/>
      <c r="K204" s="93"/>
      <c r="M204" s="95"/>
      <c r="N204" s="96"/>
      <c r="O204" s="97"/>
      <c r="R204" s="31"/>
      <c r="S204" s="31"/>
      <c r="T204" s="97"/>
    </row>
    <row r="205" spans="2:20" x14ac:dyDescent="0.25">
      <c r="B205" s="35" t="s">
        <v>20</v>
      </c>
      <c r="C205" s="91" t="s">
        <v>477</v>
      </c>
      <c r="D205" s="92" t="s">
        <v>478</v>
      </c>
      <c r="E205" s="61">
        <f ca="1">SUMIF('Process information'!$I$41:$I$759,Summary!D205,'Process information'!$J$41:$J$735)</f>
        <v>0</v>
      </c>
      <c r="F205" s="51">
        <f>SUMIF('Process information'!$I$41:$I$735,Summary!D205,'Process information'!$K$41:$K$735)</f>
        <v>0</v>
      </c>
      <c r="G205" s="94"/>
      <c r="I205" s="95"/>
      <c r="J205" s="96"/>
      <c r="K205" s="93"/>
      <c r="M205" s="95"/>
      <c r="N205" s="96"/>
      <c r="O205" s="97"/>
      <c r="R205" s="31"/>
      <c r="S205" s="31"/>
      <c r="T205" s="97"/>
    </row>
    <row r="206" spans="2:20" x14ac:dyDescent="0.25">
      <c r="B206" s="35" t="s">
        <v>20</v>
      </c>
      <c r="C206" s="91" t="s">
        <v>479</v>
      </c>
      <c r="D206" s="92" t="s">
        <v>480</v>
      </c>
      <c r="E206" s="61">
        <f ca="1">SUMIF('Process information'!$I$41:$I$759,Summary!D206,'Process information'!$J$41:$J$735)</f>
        <v>0</v>
      </c>
      <c r="F206" s="51">
        <f>SUMIF('Process information'!$I$41:$I$735,Summary!D206,'Process information'!$K$41:$K$735)</f>
        <v>0</v>
      </c>
      <c r="G206" s="94"/>
      <c r="I206" s="95"/>
      <c r="J206" s="96"/>
      <c r="K206" s="93"/>
      <c r="M206" s="95"/>
      <c r="N206" s="96"/>
      <c r="O206" s="97"/>
      <c r="R206" s="31"/>
      <c r="S206" s="31"/>
      <c r="T206" s="97"/>
    </row>
    <row r="207" spans="2:20" x14ac:dyDescent="0.25">
      <c r="B207" s="35" t="s">
        <v>20</v>
      </c>
      <c r="C207" s="91" t="s">
        <v>481</v>
      </c>
      <c r="D207" s="92" t="s">
        <v>482</v>
      </c>
      <c r="E207" s="61">
        <f ca="1">SUMIF('Process information'!$I$41:$I$759,Summary!D207,'Process information'!$J$41:$J$735)</f>
        <v>0</v>
      </c>
      <c r="F207" s="51">
        <f>SUMIF('Process information'!$I$41:$I$735,Summary!D207,'Process information'!$K$41:$K$735)</f>
        <v>0</v>
      </c>
      <c r="G207" s="94"/>
      <c r="I207" s="95"/>
      <c r="J207" s="96"/>
      <c r="K207" s="93"/>
      <c r="M207" s="95"/>
      <c r="N207" s="96"/>
      <c r="O207" s="97"/>
      <c r="R207" s="31"/>
      <c r="S207" s="31"/>
      <c r="T207" s="97"/>
    </row>
    <row r="208" spans="2:20" x14ac:dyDescent="0.25">
      <c r="B208" s="35" t="s">
        <v>20</v>
      </c>
      <c r="C208" s="91" t="s">
        <v>483</v>
      </c>
      <c r="D208" s="92" t="s">
        <v>484</v>
      </c>
      <c r="E208" s="61">
        <f ca="1">SUMIF('Process information'!$I$41:$I$759,Summary!D208,'Process information'!$J$41:$J$735)</f>
        <v>0</v>
      </c>
      <c r="F208" s="51">
        <f>SUMIF('Process information'!$I$41:$I$735,Summary!D208,'Process information'!$K$41:$K$735)</f>
        <v>0</v>
      </c>
      <c r="G208" s="94"/>
      <c r="I208" s="95"/>
      <c r="J208" s="96"/>
      <c r="K208" s="93"/>
      <c r="M208" s="95"/>
      <c r="N208" s="96"/>
      <c r="O208" s="97"/>
      <c r="R208" s="31"/>
      <c r="S208" s="31"/>
      <c r="T208" s="97"/>
    </row>
    <row r="209" spans="2:20" x14ac:dyDescent="0.25">
      <c r="B209" s="35" t="s">
        <v>20</v>
      </c>
      <c r="C209" s="91" t="s">
        <v>485</v>
      </c>
      <c r="D209" s="92" t="s">
        <v>486</v>
      </c>
      <c r="E209" s="61">
        <f ca="1">SUMIF('Process information'!$I$41:$I$759,Summary!D209,'Process information'!$J$41:$J$735)</f>
        <v>0</v>
      </c>
      <c r="F209" s="51">
        <f>SUMIF('Process information'!$I$41:$I$735,Summary!D209,'Process information'!$K$41:$K$735)</f>
        <v>0</v>
      </c>
      <c r="G209" s="94"/>
      <c r="I209" s="95"/>
      <c r="J209" s="96"/>
      <c r="K209" s="93"/>
      <c r="M209" s="95"/>
      <c r="N209" s="96"/>
      <c r="O209" s="97"/>
      <c r="R209" s="31"/>
      <c r="S209" s="31"/>
      <c r="T209" s="97"/>
    </row>
    <row r="210" spans="2:20" ht="90" x14ac:dyDescent="0.25">
      <c r="B210" s="35" t="s">
        <v>202</v>
      </c>
      <c r="C210" s="91" t="s">
        <v>487</v>
      </c>
      <c r="D210" s="92" t="s">
        <v>488</v>
      </c>
      <c r="E210" s="61">
        <f ca="1">SUMIF('Process information'!$I$41:$I$759,Summary!D210,'Process information'!$J$41:$J$735)</f>
        <v>0</v>
      </c>
      <c r="F210" s="51">
        <f>SUMIF('Process information'!$I$41:$I$735,Summary!D210,'Process information'!$K$41:$K$735)</f>
        <v>0</v>
      </c>
      <c r="G210" s="94"/>
      <c r="I210" s="95"/>
      <c r="J210" s="96"/>
      <c r="K210" s="93"/>
      <c r="M210" s="95"/>
      <c r="N210" s="96"/>
      <c r="O210" s="97"/>
      <c r="R210" s="31"/>
      <c r="S210" s="31"/>
      <c r="T210" s="97"/>
    </row>
    <row r="211" spans="2:20" ht="26.25" x14ac:dyDescent="0.25">
      <c r="B211" s="35" t="s">
        <v>30</v>
      </c>
      <c r="C211" s="91" t="s">
        <v>489</v>
      </c>
      <c r="D211" s="92" t="s">
        <v>490</v>
      </c>
      <c r="E211" s="61">
        <f ca="1">SUMIF('Process information'!$I$41:$I$759,Summary!D211,'Process information'!$J$41:$J$735)</f>
        <v>0</v>
      </c>
      <c r="F211" s="51">
        <f>SUMIF('Process information'!$I$41:$I$735,Summary!D211,'Process information'!$K$41:$K$735)</f>
        <v>0</v>
      </c>
      <c r="G211" s="94"/>
      <c r="I211" s="95"/>
      <c r="J211" s="96"/>
      <c r="K211" s="93"/>
      <c r="M211" s="95"/>
      <c r="N211" s="96"/>
      <c r="O211" s="97"/>
      <c r="R211" s="31"/>
      <c r="S211" s="31"/>
      <c r="T211" s="97"/>
    </row>
    <row r="212" spans="2:20" x14ac:dyDescent="0.25">
      <c r="B212" s="35" t="s">
        <v>30</v>
      </c>
      <c r="C212" s="91" t="s">
        <v>491</v>
      </c>
      <c r="D212" s="92" t="s">
        <v>492</v>
      </c>
      <c r="E212" s="61">
        <f ca="1">SUMIF('Process information'!$I$41:$I$759,Summary!D212,'Process information'!$J$41:$J$735)</f>
        <v>0</v>
      </c>
      <c r="F212" s="51">
        <f>SUMIF('Process information'!$I$41:$I$735,Summary!D212,'Process information'!$K$41:$K$735)</f>
        <v>0</v>
      </c>
      <c r="G212" s="94"/>
      <c r="I212" s="95"/>
      <c r="J212" s="96"/>
      <c r="K212" s="93"/>
      <c r="M212" s="95"/>
      <c r="N212" s="96"/>
      <c r="O212" s="97"/>
      <c r="R212" s="31"/>
      <c r="S212" s="31"/>
      <c r="T212" s="97"/>
    </row>
    <row r="213" spans="2:20" x14ac:dyDescent="0.25">
      <c r="B213" s="35" t="s">
        <v>20</v>
      </c>
      <c r="C213" s="91" t="s">
        <v>493</v>
      </c>
      <c r="D213" s="92" t="s">
        <v>494</v>
      </c>
      <c r="E213" s="61">
        <f ca="1">SUMIF('Process information'!$I$41:$I$759,Summary!D213,'Process information'!$J$41:$J$735)</f>
        <v>0</v>
      </c>
      <c r="F213" s="51">
        <f>SUMIF('Process information'!$I$41:$I$735,Summary!D213,'Process information'!$K$41:$K$735)</f>
        <v>0</v>
      </c>
      <c r="G213" s="94"/>
      <c r="I213" s="95"/>
      <c r="J213" s="96"/>
      <c r="K213" s="93"/>
      <c r="M213" s="95"/>
      <c r="N213" s="96"/>
      <c r="O213" s="97"/>
      <c r="R213" s="31"/>
      <c r="S213" s="31"/>
      <c r="T213" s="97"/>
    </row>
    <row r="214" spans="2:20" x14ac:dyDescent="0.25">
      <c r="B214" s="35" t="s">
        <v>20</v>
      </c>
      <c r="C214" s="91" t="s">
        <v>495</v>
      </c>
      <c r="D214" s="92" t="s">
        <v>496</v>
      </c>
      <c r="E214" s="61">
        <f ca="1">SUMIF('Process information'!$I$41:$I$759,Summary!D214,'Process information'!$J$41:$J$735)</f>
        <v>0</v>
      </c>
      <c r="F214" s="51">
        <f>SUMIF('Process information'!$I$41:$I$735,Summary!D214,'Process information'!$K$41:$K$735)</f>
        <v>0</v>
      </c>
      <c r="G214" s="94"/>
      <c r="I214" s="95"/>
      <c r="J214" s="96"/>
      <c r="K214" s="93"/>
      <c r="M214" s="95"/>
      <c r="N214" s="96"/>
      <c r="O214" s="97"/>
      <c r="R214" s="31"/>
      <c r="S214" s="31"/>
      <c r="T214" s="97"/>
    </row>
    <row r="215" spans="2:20" x14ac:dyDescent="0.25">
      <c r="B215" s="35" t="s">
        <v>20</v>
      </c>
      <c r="C215" s="91" t="s">
        <v>497</v>
      </c>
      <c r="D215" s="92" t="s">
        <v>498</v>
      </c>
      <c r="E215" s="61">
        <f ca="1">SUMIF('Process information'!$I$41:$I$759,Summary!D215,'Process information'!$J$41:$J$735)</f>
        <v>0</v>
      </c>
      <c r="F215" s="51">
        <f>SUMIF('Process information'!$I$41:$I$735,Summary!D215,'Process information'!$K$41:$K$735)</f>
        <v>0</v>
      </c>
      <c r="G215" s="94"/>
      <c r="I215" s="95"/>
      <c r="J215" s="96"/>
      <c r="K215" s="93"/>
      <c r="M215" s="95"/>
      <c r="N215" s="96"/>
      <c r="O215" s="97"/>
      <c r="R215" s="31"/>
      <c r="S215" s="31"/>
      <c r="T215" s="97"/>
    </row>
    <row r="216" spans="2:20" x14ac:dyDescent="0.25">
      <c r="B216" s="35" t="s">
        <v>30</v>
      </c>
      <c r="C216" s="91" t="s">
        <v>499</v>
      </c>
      <c r="D216" s="92" t="s">
        <v>500</v>
      </c>
      <c r="E216" s="61">
        <f ca="1">SUMIF('Process information'!$I$41:$I$759,Summary!D216,'Process information'!$J$41:$J$735)</f>
        <v>0</v>
      </c>
      <c r="F216" s="51">
        <f>SUMIF('Process information'!$I$41:$I$735,Summary!D216,'Process information'!$K$41:$K$735)</f>
        <v>0</v>
      </c>
      <c r="G216" s="94"/>
      <c r="I216" s="95"/>
      <c r="J216" s="96"/>
      <c r="K216" s="93"/>
      <c r="M216" s="95"/>
      <c r="N216" s="96"/>
      <c r="O216" s="97"/>
      <c r="R216" s="31"/>
      <c r="S216" s="31"/>
      <c r="T216" s="97"/>
    </row>
    <row r="217" spans="2:20" x14ac:dyDescent="0.25">
      <c r="B217" s="35" t="s">
        <v>20</v>
      </c>
      <c r="C217" s="91" t="s">
        <v>501</v>
      </c>
      <c r="D217" s="92" t="s">
        <v>502</v>
      </c>
      <c r="E217" s="61">
        <f ca="1">SUMIF('Process information'!$I$41:$I$759,Summary!D217,'Process information'!$J$41:$J$735)</f>
        <v>0</v>
      </c>
      <c r="F217" s="51">
        <f>SUMIF('Process information'!$I$41:$I$735,Summary!D217,'Process information'!$K$41:$K$735)</f>
        <v>0</v>
      </c>
      <c r="G217" s="94"/>
      <c r="I217" s="95"/>
      <c r="J217" s="96"/>
      <c r="K217" s="93"/>
      <c r="M217" s="95"/>
      <c r="N217" s="96"/>
      <c r="O217" s="97"/>
      <c r="R217" s="31"/>
      <c r="S217" s="31"/>
      <c r="T217" s="97"/>
    </row>
    <row r="218" spans="2:20" x14ac:dyDescent="0.25">
      <c r="B218" s="35" t="s">
        <v>20</v>
      </c>
      <c r="C218" s="91" t="s">
        <v>503</v>
      </c>
      <c r="D218" s="92" t="s">
        <v>504</v>
      </c>
      <c r="E218" s="61">
        <f ca="1">SUMIF('Process information'!$I$41:$I$759,Summary!D218,'Process information'!$J$41:$J$735)</f>
        <v>0</v>
      </c>
      <c r="F218" s="51">
        <f>SUMIF('Process information'!$I$41:$I$735,Summary!D218,'Process information'!$K$41:$K$735)</f>
        <v>0</v>
      </c>
      <c r="G218" s="94"/>
      <c r="I218" s="95"/>
      <c r="J218" s="96"/>
      <c r="K218" s="93"/>
      <c r="M218" s="95"/>
      <c r="N218" s="96"/>
      <c r="O218" s="97"/>
      <c r="R218" s="31"/>
      <c r="S218" s="31"/>
      <c r="T218" s="97"/>
    </row>
    <row r="219" spans="2:20" ht="90" x14ac:dyDescent="0.25">
      <c r="B219" s="35" t="s">
        <v>202</v>
      </c>
      <c r="C219" s="91" t="s">
        <v>505</v>
      </c>
      <c r="D219" s="92" t="s">
        <v>506</v>
      </c>
      <c r="E219" s="61">
        <f ca="1">SUMIF('Process information'!$I$41:$I$759,Summary!D219,'Process information'!$J$41:$J$735)</f>
        <v>0</v>
      </c>
      <c r="F219" s="51">
        <f>SUMIF('Process information'!$I$41:$I$735,Summary!D219,'Process information'!$K$41:$K$735)</f>
        <v>0</v>
      </c>
      <c r="G219" s="94"/>
      <c r="I219" s="95"/>
      <c r="J219" s="96"/>
      <c r="K219" s="93"/>
      <c r="M219" s="95"/>
      <c r="N219" s="96"/>
      <c r="O219" s="97"/>
      <c r="R219" s="31"/>
      <c r="S219" s="31"/>
      <c r="T219" s="97"/>
    </row>
    <row r="220" spans="2:20" ht="90" x14ac:dyDescent="0.25">
      <c r="B220" s="35" t="s">
        <v>202</v>
      </c>
      <c r="C220" s="91" t="s">
        <v>507</v>
      </c>
      <c r="D220" s="92" t="s">
        <v>508</v>
      </c>
      <c r="E220" s="61">
        <f ca="1">SUMIF('Process information'!$I$41:$I$759,Summary!D220,'Process information'!$J$41:$J$735)</f>
        <v>0</v>
      </c>
      <c r="F220" s="51">
        <f>SUMIF('Process information'!$I$41:$I$735,Summary!D220,'Process information'!$K$41:$K$735)</f>
        <v>0</v>
      </c>
      <c r="G220" s="94"/>
      <c r="I220" s="95"/>
      <c r="J220" s="96"/>
      <c r="K220" s="93"/>
      <c r="M220" s="95"/>
      <c r="N220" s="96"/>
      <c r="O220" s="97"/>
      <c r="R220" s="31"/>
      <c r="S220" s="31"/>
      <c r="T220" s="97"/>
    </row>
    <row r="221" spans="2:20" x14ac:dyDescent="0.25">
      <c r="B221" s="35" t="s">
        <v>20</v>
      </c>
      <c r="C221" s="91" t="s">
        <v>509</v>
      </c>
      <c r="D221" s="92" t="s">
        <v>510</v>
      </c>
      <c r="E221" s="61">
        <f ca="1">SUMIF('Process information'!$I$41:$I$759,Summary!D221,'Process information'!$J$41:$J$735)</f>
        <v>0</v>
      </c>
      <c r="F221" s="51">
        <f>SUMIF('Process information'!$I$41:$I$735,Summary!D221,'Process information'!$K$41:$K$735)</f>
        <v>0</v>
      </c>
      <c r="G221" s="94"/>
      <c r="I221" s="95"/>
      <c r="J221" s="96"/>
      <c r="K221" s="93"/>
      <c r="M221" s="95"/>
      <c r="N221" s="96"/>
      <c r="O221" s="97"/>
      <c r="R221" s="31"/>
      <c r="S221" s="31"/>
      <c r="T221" s="97"/>
    </row>
    <row r="222" spans="2:20" x14ac:dyDescent="0.25">
      <c r="B222" s="35" t="s">
        <v>20</v>
      </c>
      <c r="C222" s="91" t="s">
        <v>511</v>
      </c>
      <c r="D222" s="92" t="s">
        <v>512</v>
      </c>
      <c r="E222" s="61">
        <f ca="1">SUMIF('Process information'!$I$41:$I$759,Summary!D222,'Process information'!$J$41:$J$735)</f>
        <v>0</v>
      </c>
      <c r="F222" s="51">
        <f>SUMIF('Process information'!$I$41:$I$735,Summary!D222,'Process information'!$K$41:$K$735)</f>
        <v>0</v>
      </c>
      <c r="G222" s="94"/>
      <c r="I222" s="95"/>
      <c r="J222" s="96"/>
      <c r="K222" s="93"/>
      <c r="M222" s="95"/>
      <c r="N222" s="96"/>
      <c r="O222" s="97"/>
      <c r="R222" s="31"/>
      <c r="S222" s="31"/>
      <c r="T222" s="97"/>
    </row>
    <row r="223" spans="2:20" ht="30" x14ac:dyDescent="0.25">
      <c r="B223" s="35" t="s">
        <v>60</v>
      </c>
      <c r="C223" s="91" t="s">
        <v>513</v>
      </c>
      <c r="D223" s="92" t="s">
        <v>514</v>
      </c>
      <c r="E223" s="61">
        <f ca="1">SUMIF('Process information'!$I$41:$I$759,Summary!D223,'Process information'!$J$41:$J$735)</f>
        <v>0</v>
      </c>
      <c r="F223" s="51">
        <f>SUMIF('Process information'!$I$41:$I$735,Summary!D223,'Process information'!$K$41:$K$735)</f>
        <v>0</v>
      </c>
      <c r="G223" s="94"/>
      <c r="I223" s="95"/>
      <c r="J223" s="96"/>
      <c r="K223" s="93"/>
      <c r="M223" s="95"/>
      <c r="N223" s="96"/>
      <c r="O223" s="97"/>
      <c r="R223" s="31"/>
      <c r="S223" s="31"/>
      <c r="T223" s="97"/>
    </row>
    <row r="224" spans="2:20" x14ac:dyDescent="0.25">
      <c r="B224" s="35" t="s">
        <v>21</v>
      </c>
      <c r="C224" s="91" t="s">
        <v>515</v>
      </c>
      <c r="D224" s="92" t="s">
        <v>516</v>
      </c>
      <c r="E224" s="61">
        <f ca="1">SUMIF('Process information'!$I$41:$I$759,Summary!D224,'Process information'!$J$41:$J$735)</f>
        <v>0</v>
      </c>
      <c r="F224" s="51">
        <f>SUMIF('Process information'!$I$41:$I$735,Summary!D224,'Process information'!$K$41:$K$735)</f>
        <v>0</v>
      </c>
      <c r="G224" s="94"/>
      <c r="I224" s="95"/>
      <c r="J224" s="96"/>
      <c r="K224" s="93"/>
      <c r="M224" s="95"/>
      <c r="N224" s="96"/>
      <c r="O224" s="97"/>
      <c r="R224" s="31"/>
      <c r="S224" s="31"/>
      <c r="T224" s="97"/>
    </row>
    <row r="225" spans="2:20" x14ac:dyDescent="0.25">
      <c r="B225" s="35" t="s">
        <v>21</v>
      </c>
      <c r="C225" s="91" t="s">
        <v>517</v>
      </c>
      <c r="D225" s="92" t="s">
        <v>518</v>
      </c>
      <c r="E225" s="61">
        <f ca="1">SUMIF('Process information'!$I$41:$I$759,Summary!D225,'Process information'!$J$41:$J$735)</f>
        <v>0</v>
      </c>
      <c r="F225" s="51">
        <f>SUMIF('Process information'!$I$41:$I$735,Summary!D225,'Process information'!$K$41:$K$735)</f>
        <v>0</v>
      </c>
      <c r="G225" s="94"/>
      <c r="I225" s="95"/>
      <c r="J225" s="96"/>
      <c r="K225" s="93"/>
      <c r="M225" s="95"/>
      <c r="N225" s="96"/>
      <c r="O225" s="97"/>
      <c r="R225" s="31"/>
      <c r="S225" s="31"/>
      <c r="T225" s="97"/>
    </row>
    <row r="226" spans="2:20" x14ac:dyDescent="0.25">
      <c r="B226" s="35" t="s">
        <v>27</v>
      </c>
      <c r="C226" s="91" t="s">
        <v>519</v>
      </c>
      <c r="D226" s="92" t="s">
        <v>520</v>
      </c>
      <c r="E226" s="61">
        <f ca="1">SUMIF('Process information'!$I$41:$I$759,Summary!D226,'Process information'!$J$41:$J$735)</f>
        <v>0</v>
      </c>
      <c r="F226" s="51">
        <f>SUMIF('Process information'!$I$41:$I$735,Summary!D226,'Process information'!$K$41:$K$735)</f>
        <v>0</v>
      </c>
      <c r="G226" s="94"/>
      <c r="I226" s="95"/>
      <c r="J226" s="96"/>
      <c r="K226" s="93"/>
      <c r="M226" s="95"/>
      <c r="N226" s="96"/>
      <c r="O226" s="97"/>
      <c r="R226" s="31"/>
      <c r="S226" s="31"/>
      <c r="T226" s="97"/>
    </row>
    <row r="227" spans="2:20" x14ac:dyDescent="0.25">
      <c r="B227" s="35" t="s">
        <v>27</v>
      </c>
      <c r="C227" s="91" t="s">
        <v>521</v>
      </c>
      <c r="D227" s="92" t="s">
        <v>522</v>
      </c>
      <c r="E227" s="61">
        <f ca="1">SUMIF('Process information'!$I$41:$I$759,Summary!D227,'Process information'!$J$41:$J$735)</f>
        <v>0</v>
      </c>
      <c r="F227" s="51">
        <f>SUMIF('Process information'!$I$41:$I$735,Summary!D227,'Process information'!$K$41:$K$735)</f>
        <v>0</v>
      </c>
      <c r="G227" s="94"/>
      <c r="I227" s="95"/>
      <c r="J227" s="96"/>
      <c r="K227" s="93"/>
      <c r="M227" s="95"/>
      <c r="N227" s="96"/>
      <c r="O227" s="97"/>
      <c r="R227" s="31"/>
      <c r="S227" s="31"/>
      <c r="T227" s="97"/>
    </row>
    <row r="228" spans="2:20" ht="90" x14ac:dyDescent="0.25">
      <c r="B228" s="35" t="s">
        <v>202</v>
      </c>
      <c r="C228" s="91" t="s">
        <v>523</v>
      </c>
      <c r="D228" s="92" t="s">
        <v>524</v>
      </c>
      <c r="E228" s="61">
        <f ca="1">SUMIF('Process information'!$I$41:$I$759,Summary!D228,'Process information'!$J$41:$J$735)</f>
        <v>0</v>
      </c>
      <c r="F228" s="51">
        <f>SUMIF('Process information'!$I$41:$I$735,Summary!D228,'Process information'!$K$41:$K$735)</f>
        <v>0</v>
      </c>
      <c r="G228" s="94"/>
      <c r="I228" s="95"/>
      <c r="J228" s="96"/>
      <c r="K228" s="93"/>
      <c r="M228" s="95"/>
      <c r="N228" s="96"/>
      <c r="O228" s="97"/>
      <c r="R228" s="31"/>
      <c r="S228" s="31"/>
      <c r="T228" s="97"/>
    </row>
    <row r="229" spans="2:20" ht="90" x14ac:dyDescent="0.25">
      <c r="B229" s="35" t="s">
        <v>202</v>
      </c>
      <c r="C229" s="91" t="s">
        <v>525</v>
      </c>
      <c r="D229" s="92" t="s">
        <v>526</v>
      </c>
      <c r="E229" s="61">
        <f ca="1">SUMIF('Process information'!$I$41:$I$759,Summary!D229,'Process information'!$J$41:$J$735)</f>
        <v>0</v>
      </c>
      <c r="F229" s="51">
        <f>SUMIF('Process information'!$I$41:$I$735,Summary!D229,'Process information'!$K$41:$K$735)</f>
        <v>0</v>
      </c>
      <c r="G229" s="94"/>
      <c r="I229" s="95"/>
      <c r="J229" s="96"/>
      <c r="K229" s="93"/>
      <c r="M229" s="95"/>
      <c r="N229" s="96"/>
      <c r="O229" s="97"/>
      <c r="R229" s="31"/>
      <c r="S229" s="31"/>
      <c r="T229" s="97"/>
    </row>
    <row r="230" spans="2:20" ht="90" x14ac:dyDescent="0.25">
      <c r="B230" s="35" t="s">
        <v>202</v>
      </c>
      <c r="C230" s="91" t="s">
        <v>527</v>
      </c>
      <c r="D230" s="92" t="s">
        <v>528</v>
      </c>
      <c r="E230" s="61">
        <f ca="1">SUMIF('Process information'!$I$41:$I$759,Summary!D230,'Process information'!$J$41:$J$735)</f>
        <v>0</v>
      </c>
      <c r="F230" s="51">
        <f>SUMIF('Process information'!$I$41:$I$735,Summary!D230,'Process information'!$K$41:$K$735)</f>
        <v>0</v>
      </c>
      <c r="G230" s="94"/>
      <c r="I230" s="95"/>
      <c r="J230" s="96"/>
      <c r="K230" s="93"/>
      <c r="M230" s="95"/>
      <c r="N230" s="96"/>
      <c r="O230" s="97"/>
      <c r="R230" s="31"/>
      <c r="S230" s="31"/>
      <c r="T230" s="97"/>
    </row>
    <row r="231" spans="2:20" ht="90" x14ac:dyDescent="0.25">
      <c r="B231" s="35" t="s">
        <v>202</v>
      </c>
      <c r="C231" s="91" t="s">
        <v>529</v>
      </c>
      <c r="D231" s="92" t="s">
        <v>530</v>
      </c>
      <c r="E231" s="61">
        <f ca="1">SUMIF('Process information'!$I$41:$I$759,Summary!D231,'Process information'!$J$41:$J$735)</f>
        <v>0</v>
      </c>
      <c r="F231" s="51">
        <f>SUMIF('Process information'!$I$41:$I$735,Summary!D231,'Process information'!$K$41:$K$735)</f>
        <v>0</v>
      </c>
      <c r="G231" s="94"/>
      <c r="I231" s="95"/>
      <c r="J231" s="96"/>
      <c r="K231" s="93"/>
      <c r="M231" s="95"/>
      <c r="N231" s="96"/>
      <c r="O231" s="97"/>
      <c r="R231" s="31"/>
      <c r="S231" s="31"/>
      <c r="T231" s="97"/>
    </row>
    <row r="232" spans="2:20" ht="90" x14ac:dyDescent="0.25">
      <c r="B232" s="35" t="s">
        <v>202</v>
      </c>
      <c r="C232" s="91" t="s">
        <v>531</v>
      </c>
      <c r="D232" s="92" t="s">
        <v>532</v>
      </c>
      <c r="E232" s="61">
        <f ca="1">SUMIF('Process information'!$I$41:$I$759,Summary!D232,'Process information'!$J$41:$J$735)</f>
        <v>0</v>
      </c>
      <c r="F232" s="51">
        <f>SUMIF('Process information'!$I$41:$I$735,Summary!D232,'Process information'!$K$41:$K$735)</f>
        <v>0</v>
      </c>
      <c r="G232" s="94"/>
      <c r="I232" s="95"/>
      <c r="J232" s="96"/>
      <c r="K232" s="93"/>
      <c r="M232" s="95"/>
      <c r="N232" s="96"/>
      <c r="O232" s="97"/>
      <c r="R232" s="31"/>
      <c r="S232" s="31"/>
      <c r="T232" s="97"/>
    </row>
    <row r="233" spans="2:20" ht="90" x14ac:dyDescent="0.25">
      <c r="B233" s="35" t="s">
        <v>202</v>
      </c>
      <c r="C233" s="91" t="s">
        <v>533</v>
      </c>
      <c r="D233" s="92" t="s">
        <v>534</v>
      </c>
      <c r="E233" s="61">
        <f ca="1">SUMIF('Process information'!$I$41:$I$759,Summary!D233,'Process information'!$J$41:$J$735)</f>
        <v>0</v>
      </c>
      <c r="F233" s="51">
        <f>SUMIF('Process information'!$I$41:$I$735,Summary!D233,'Process information'!$K$41:$K$735)</f>
        <v>0</v>
      </c>
      <c r="G233" s="94"/>
      <c r="I233" s="95"/>
      <c r="J233" s="96"/>
      <c r="K233" s="93"/>
      <c r="M233" s="95"/>
      <c r="N233" s="96"/>
      <c r="O233" s="97"/>
      <c r="R233" s="31"/>
      <c r="S233" s="31"/>
      <c r="T233" s="97"/>
    </row>
    <row r="234" spans="2:20" ht="90" x14ac:dyDescent="0.25">
      <c r="B234" s="35" t="s">
        <v>202</v>
      </c>
      <c r="C234" s="91" t="s">
        <v>535</v>
      </c>
      <c r="D234" s="92" t="s">
        <v>536</v>
      </c>
      <c r="E234" s="61">
        <f ca="1">SUMIF('Process information'!$I$41:$I$759,Summary!D234,'Process information'!$J$41:$J$735)</f>
        <v>0</v>
      </c>
      <c r="F234" s="51">
        <f>SUMIF('Process information'!$I$41:$I$735,Summary!D234,'Process information'!$K$41:$K$735)</f>
        <v>0</v>
      </c>
      <c r="G234" s="94"/>
      <c r="I234" s="95"/>
      <c r="J234" s="96"/>
      <c r="K234" s="93"/>
      <c r="M234" s="95"/>
      <c r="N234" s="96"/>
      <c r="O234" s="97"/>
      <c r="R234" s="31"/>
      <c r="S234" s="31"/>
      <c r="T234" s="97"/>
    </row>
    <row r="235" spans="2:20" ht="90" x14ac:dyDescent="0.25">
      <c r="B235" s="35" t="s">
        <v>202</v>
      </c>
      <c r="C235" s="91" t="s">
        <v>537</v>
      </c>
      <c r="D235" s="92" t="s">
        <v>538</v>
      </c>
      <c r="E235" s="61">
        <f ca="1">SUMIF('Process information'!$I$41:$I$759,Summary!D235,'Process information'!$J$41:$J$735)</f>
        <v>0</v>
      </c>
      <c r="F235" s="51">
        <f>SUMIF('Process information'!$I$41:$I$735,Summary!D235,'Process information'!$K$41:$K$735)</f>
        <v>0</v>
      </c>
      <c r="G235" s="94"/>
      <c r="I235" s="95"/>
      <c r="J235" s="96"/>
      <c r="K235" s="93"/>
      <c r="M235" s="95"/>
      <c r="N235" s="96"/>
      <c r="O235" s="97"/>
      <c r="R235" s="31"/>
      <c r="S235" s="31"/>
      <c r="T235" s="97"/>
    </row>
    <row r="236" spans="2:20" ht="90" x14ac:dyDescent="0.25">
      <c r="B236" s="35" t="s">
        <v>202</v>
      </c>
      <c r="C236" s="91" t="s">
        <v>539</v>
      </c>
      <c r="D236" s="92" t="s">
        <v>540</v>
      </c>
      <c r="E236" s="61">
        <f ca="1">SUMIF('Process information'!$I$41:$I$759,Summary!D236,'Process information'!$J$41:$J$735)</f>
        <v>0</v>
      </c>
      <c r="F236" s="51">
        <f>SUMIF('Process information'!$I$41:$I$735,Summary!D236,'Process information'!$K$41:$K$735)</f>
        <v>0</v>
      </c>
      <c r="G236" s="94"/>
      <c r="I236" s="95"/>
      <c r="J236" s="96"/>
      <c r="K236" s="93"/>
      <c r="M236" s="95"/>
      <c r="N236" s="96"/>
      <c r="O236" s="97"/>
      <c r="R236" s="31"/>
      <c r="S236" s="31"/>
      <c r="T236" s="97"/>
    </row>
    <row r="237" spans="2:20" ht="90" x14ac:dyDescent="0.25">
      <c r="B237" s="35" t="s">
        <v>202</v>
      </c>
      <c r="C237" s="91" t="s">
        <v>541</v>
      </c>
      <c r="D237" s="92" t="s">
        <v>542</v>
      </c>
      <c r="E237" s="61">
        <f ca="1">SUMIF('Process information'!$I$41:$I$759,Summary!D237,'Process information'!$J$41:$J$735)</f>
        <v>0</v>
      </c>
      <c r="F237" s="51">
        <f>SUMIF('Process information'!$I$41:$I$735,Summary!D237,'Process information'!$K$41:$K$735)</f>
        <v>0</v>
      </c>
      <c r="G237" s="94"/>
      <c r="I237" s="95"/>
      <c r="J237" s="96"/>
      <c r="K237" s="93"/>
      <c r="M237" s="95"/>
      <c r="N237" s="96"/>
      <c r="O237" s="97"/>
      <c r="R237" s="31"/>
      <c r="S237" s="31"/>
      <c r="T237" s="97"/>
    </row>
    <row r="238" spans="2:20" ht="90" x14ac:dyDescent="0.25">
      <c r="B238" s="35" t="s">
        <v>202</v>
      </c>
      <c r="C238" s="91" t="s">
        <v>543</v>
      </c>
      <c r="D238" s="92" t="s">
        <v>544</v>
      </c>
      <c r="E238" s="61">
        <f ca="1">SUMIF('Process information'!$I$41:$I$759,Summary!D238,'Process information'!$J$41:$J$735)</f>
        <v>0</v>
      </c>
      <c r="F238" s="51">
        <f>SUMIF('Process information'!$I$41:$I$735,Summary!D238,'Process information'!$K$41:$K$735)</f>
        <v>0</v>
      </c>
      <c r="G238" s="94"/>
      <c r="I238" s="95"/>
      <c r="J238" s="96"/>
      <c r="K238" s="93"/>
      <c r="M238" s="95"/>
      <c r="N238" s="96"/>
      <c r="O238" s="97"/>
      <c r="R238" s="31"/>
      <c r="S238" s="31"/>
      <c r="T238" s="97"/>
    </row>
    <row r="239" spans="2:20" ht="120" x14ac:dyDescent="0.25">
      <c r="B239" s="35" t="s">
        <v>28</v>
      </c>
      <c r="C239" s="91" t="s">
        <v>545</v>
      </c>
      <c r="D239" s="92" t="s">
        <v>546</v>
      </c>
      <c r="E239" s="61">
        <f ca="1">SUMIF('Process information'!$I$41:$I$759,Summary!D239,'Process information'!$J$41:$J$735)</f>
        <v>0</v>
      </c>
      <c r="F239" s="51">
        <f>SUMIF('Process information'!$I$41:$I$735,Summary!D239,'Process information'!$K$41:$K$735)</f>
        <v>0</v>
      </c>
      <c r="G239" s="94"/>
      <c r="I239" s="95"/>
      <c r="J239" s="96"/>
      <c r="K239" s="93"/>
      <c r="M239" s="95"/>
      <c r="N239" s="96"/>
      <c r="O239" s="97"/>
      <c r="R239" s="31"/>
      <c r="S239" s="31"/>
      <c r="T239" s="97"/>
    </row>
    <row r="240" spans="2:20" ht="120" x14ac:dyDescent="0.25">
      <c r="B240" s="35" t="s">
        <v>28</v>
      </c>
      <c r="C240" s="91" t="s">
        <v>547</v>
      </c>
      <c r="D240" s="92" t="s">
        <v>548</v>
      </c>
      <c r="E240" s="61">
        <f ca="1">SUMIF('Process information'!$I$41:$I$759,Summary!D240,'Process information'!$J$41:$J$735)</f>
        <v>0</v>
      </c>
      <c r="F240" s="51">
        <f>SUMIF('Process information'!$I$41:$I$735,Summary!D240,'Process information'!$K$41:$K$735)</f>
        <v>0</v>
      </c>
      <c r="G240" s="94"/>
      <c r="I240" s="95"/>
      <c r="J240" s="96"/>
      <c r="K240" s="93"/>
      <c r="M240" s="95"/>
      <c r="N240" s="96"/>
      <c r="O240" s="97"/>
      <c r="R240" s="31"/>
      <c r="S240" s="31"/>
      <c r="T240" s="97"/>
    </row>
    <row r="241" spans="1:20" ht="120" x14ac:dyDescent="0.25">
      <c r="B241" s="35" t="s">
        <v>28</v>
      </c>
      <c r="C241" s="91" t="s">
        <v>549</v>
      </c>
      <c r="D241" s="92" t="s">
        <v>550</v>
      </c>
      <c r="E241" s="61">
        <f ca="1">SUMIF('Process information'!$I$41:$I$759,Summary!D241,'Process information'!$J$41:$J$735)</f>
        <v>0</v>
      </c>
      <c r="F241" s="51">
        <f>SUMIF('Process information'!$I$41:$I$735,Summary!D241,'Process information'!$K$41:$K$735)</f>
        <v>0</v>
      </c>
      <c r="G241" s="94"/>
      <c r="I241" s="95"/>
      <c r="J241" s="96"/>
      <c r="K241" s="93"/>
      <c r="M241" s="95"/>
      <c r="N241" s="96"/>
      <c r="O241" s="97"/>
      <c r="R241" s="31"/>
      <c r="S241" s="31"/>
      <c r="T241" s="97"/>
    </row>
    <row r="242" spans="1:20" ht="120" x14ac:dyDescent="0.25">
      <c r="B242" s="35" t="s">
        <v>28</v>
      </c>
      <c r="C242" s="91" t="s">
        <v>551</v>
      </c>
      <c r="D242" s="92" t="s">
        <v>552</v>
      </c>
      <c r="E242" s="61">
        <f ca="1">SUMIF('Process information'!$I$41:$I$759,Summary!D242,'Process information'!$J$41:$J$735)</f>
        <v>0</v>
      </c>
      <c r="F242" s="51">
        <f>SUMIF('Process information'!$I$41:$I$735,Summary!D242,'Process information'!$K$41:$K$735)</f>
        <v>0</v>
      </c>
      <c r="G242" s="94"/>
      <c r="I242" s="95"/>
      <c r="J242" s="96"/>
      <c r="K242" s="93"/>
      <c r="M242" s="95"/>
      <c r="N242" s="96"/>
      <c r="O242" s="97"/>
      <c r="R242" s="31"/>
      <c r="S242" s="31"/>
      <c r="T242" s="97"/>
    </row>
    <row r="243" spans="1:20" ht="90" x14ac:dyDescent="0.25">
      <c r="B243" s="35" t="s">
        <v>202</v>
      </c>
      <c r="C243" s="91" t="s">
        <v>553</v>
      </c>
      <c r="D243" s="92" t="s">
        <v>554</v>
      </c>
      <c r="E243" s="61">
        <f ca="1">SUMIF('Process information'!$I$41:$I$759,Summary!D243,'Process information'!$J$41:$J$735)</f>
        <v>0</v>
      </c>
      <c r="F243" s="51">
        <f>SUMIF('Process information'!$I$41:$I$735,Summary!D243,'Process information'!$K$41:$K$735)</f>
        <v>0</v>
      </c>
      <c r="G243" s="94"/>
      <c r="I243" s="95"/>
      <c r="J243" s="96"/>
      <c r="K243" s="93"/>
      <c r="M243" s="95"/>
      <c r="N243" s="96"/>
      <c r="O243" s="97"/>
      <c r="R243" s="31"/>
      <c r="S243" s="31"/>
      <c r="T243" s="97"/>
    </row>
    <row r="244" spans="1:20" ht="90" x14ac:dyDescent="0.25">
      <c r="B244" s="35" t="s">
        <v>202</v>
      </c>
      <c r="C244" s="91" t="s">
        <v>555</v>
      </c>
      <c r="D244" s="92" t="s">
        <v>556</v>
      </c>
      <c r="E244" s="61">
        <f ca="1">SUMIF('Process information'!$I$41:$I$759,Summary!D244,'Process information'!$J$41:$J$735)</f>
        <v>0</v>
      </c>
      <c r="F244" s="51">
        <f>SUMIF('Process information'!$I$41:$I$735,Summary!D244,'Process information'!$K$41:$K$735)</f>
        <v>0</v>
      </c>
      <c r="G244" s="94"/>
      <c r="I244" s="95"/>
      <c r="J244" s="96"/>
      <c r="K244" s="93"/>
      <c r="M244" s="95"/>
      <c r="N244" s="96"/>
      <c r="O244" s="97"/>
      <c r="R244" s="31"/>
      <c r="S244" s="31"/>
      <c r="T244" s="97"/>
    </row>
    <row r="245" spans="1:20" x14ac:dyDescent="0.25">
      <c r="B245" s="35" t="s">
        <v>30</v>
      </c>
      <c r="C245" s="91" t="s">
        <v>557</v>
      </c>
      <c r="D245" s="92" t="s">
        <v>558</v>
      </c>
      <c r="E245" s="61">
        <f ca="1">SUMIF('Process information'!$I$41:$I$759,Summary!D245,'Process information'!$J$41:$J$735)</f>
        <v>0</v>
      </c>
      <c r="F245" s="51">
        <f>SUMIF('Process information'!$I$41:$I$735,Summary!D245,'Process information'!$K$41:$K$735)</f>
        <v>0</v>
      </c>
      <c r="G245" s="94"/>
      <c r="I245" s="95"/>
      <c r="J245" s="96"/>
      <c r="K245" s="93"/>
      <c r="M245" s="95"/>
      <c r="N245" s="96"/>
      <c r="O245" s="97"/>
      <c r="R245" s="31"/>
      <c r="S245" s="31"/>
      <c r="T245" s="97"/>
    </row>
    <row r="246" spans="1:20" ht="30" x14ac:dyDescent="0.25">
      <c r="B246" s="35" t="s">
        <v>25</v>
      </c>
      <c r="C246" s="91" t="s">
        <v>559</v>
      </c>
      <c r="D246" s="92" t="s">
        <v>560</v>
      </c>
      <c r="E246" s="61">
        <f ca="1">SUMIF('Process information'!$I$41:$I$759,Summary!D246,'Process information'!$J$41:$J$735)</f>
        <v>0</v>
      </c>
      <c r="F246" s="51">
        <f>SUMIF('Process information'!$I$41:$I$735,Summary!D246,'Process information'!$K$41:$K$735)</f>
        <v>0</v>
      </c>
      <c r="G246" s="94"/>
      <c r="I246" s="95"/>
      <c r="J246" s="96"/>
      <c r="K246" s="93"/>
      <c r="M246" s="95"/>
      <c r="N246" s="96"/>
      <c r="O246" s="97"/>
      <c r="R246" s="31"/>
      <c r="S246" s="31"/>
      <c r="T246" s="97"/>
    </row>
    <row r="247" spans="1:20" x14ac:dyDescent="0.25">
      <c r="B247" s="35" t="s">
        <v>561</v>
      </c>
      <c r="C247" s="91" t="s">
        <v>561</v>
      </c>
      <c r="D247" s="92" t="s">
        <v>562</v>
      </c>
      <c r="E247" s="61">
        <f ca="1">SUMIF('Process information'!$I$41:$I$759,Summary!D247,'Process information'!$J$41:$J$735)</f>
        <v>0</v>
      </c>
      <c r="F247" s="51">
        <f>SUMIF('Process information'!$I$41:$I$735,Summary!D247,'Process information'!$K$41:$K$735)</f>
        <v>0</v>
      </c>
      <c r="G247" s="94"/>
      <c r="I247" s="95"/>
      <c r="J247" s="96"/>
      <c r="K247" s="93"/>
      <c r="M247" s="95"/>
      <c r="N247" s="96"/>
      <c r="O247" s="97"/>
      <c r="R247" s="31"/>
      <c r="S247" s="31"/>
      <c r="T247" s="97"/>
    </row>
    <row r="256" spans="1:20" x14ac:dyDescent="0.25">
      <c r="A256" s="146" t="s">
        <v>563</v>
      </c>
      <c r="B256" s="146"/>
      <c r="C256" s="146"/>
      <c r="D256" s="146"/>
      <c r="E256" s="146"/>
      <c r="F256" s="146"/>
      <c r="G256" s="146"/>
    </row>
    <row r="257" spans="1:7" ht="60" customHeight="1" x14ac:dyDescent="0.25">
      <c r="A257" s="52" t="s">
        <v>48</v>
      </c>
      <c r="B257" s="53" t="s">
        <v>18</v>
      </c>
      <c r="C257" s="52" t="s">
        <v>35</v>
      </c>
      <c r="D257" s="54" t="s">
        <v>564</v>
      </c>
      <c r="E257" s="54" t="s">
        <v>37</v>
      </c>
      <c r="F257" s="53" t="s">
        <v>565</v>
      </c>
      <c r="G257" s="54" t="s">
        <v>59</v>
      </c>
    </row>
    <row r="258" spans="1:7" x14ac:dyDescent="0.25">
      <c r="A258" s="35">
        <v>1</v>
      </c>
      <c r="B258" s="35" t="str">
        <f>IF(ISNA(INDEX('Process information'!$O$65:$O$759,MATCH(Summary!D258,'Process information'!$M$65:$M$759,0))),"",INDEX('Process information'!$O$65:$O$759,MATCH(Summary!D258,'Process information'!$M$65:$M$759,0)))</f>
        <v/>
      </c>
      <c r="C258" s="35" t="str">
        <f>IF(ISNA(INDEX('Process information'!$N$65:$N$759,MATCH(Summary!D258,'Process information'!$M$65:$M$759,0))),"",INDEX('Process information'!$N$65:$N$759,MATCH(Summary!D258,'Process information'!$M$65:$M$759,0)))</f>
        <v/>
      </c>
      <c r="D258" s="35" t="str">
        <f>IF(ISNA(VLOOKUP(A258,'Process information'!$W$65:$X$759,2,0)),"",VLOOKUP(A258,'Process information'!$W$65:$X$759,2,0))</f>
        <v/>
      </c>
      <c r="E258" s="62">
        <f>SUMIF('Process information'!$M$65:$M$759,Summary!D258,'Process information'!$Q$65:$Q$759)</f>
        <v>0</v>
      </c>
      <c r="F258" s="56">
        <f>SUMIF('Process information'!$M$65:$M$759,Summary!D258,'Process information'!$R$65:$R$759)</f>
        <v>0</v>
      </c>
      <c r="G258" s="55" t="str">
        <f>IF(F258&lt;&gt;0,IF(F258&gt;=1000,"Greater Than or Equal to 1,000 mtCO2e","Less Than 1,000 mtCO2e"),"-")</f>
        <v>-</v>
      </c>
    </row>
    <row r="259" spans="1:7" x14ac:dyDescent="0.25">
      <c r="A259" s="35">
        <v>2</v>
      </c>
      <c r="B259" s="35" t="str">
        <f>IF(ISNA(INDEX('Process information'!$O$65:$O$759,MATCH(Summary!D259,'Process information'!$M$65:$M$759,0))),"",INDEX('Process information'!$O$65:$O$759,MATCH(Summary!D259,'Process information'!$M$65:$M$759,0)))</f>
        <v/>
      </c>
      <c r="C259" s="35" t="str">
        <f>IF(ISNA(INDEX('Process information'!$N$65:$N$759,MATCH(Summary!D259,'Process information'!$M$65:$M$759,0))),"",INDEX('Process information'!$N$65:$N$759,MATCH(Summary!D259,'Process information'!$M$65:$M$759,0)))</f>
        <v/>
      </c>
      <c r="D259" s="35" t="str">
        <f>IF(ISNA(VLOOKUP(A259,'Process information'!$W$65:$X$759,2,0)),"",VLOOKUP(A259,'Process information'!$W$65:$X$759,2,0))</f>
        <v/>
      </c>
      <c r="E259" s="62">
        <f>SUMIF('Process information'!$M$65:$M$759,Summary!D259,'Process information'!$Q$65:$Q$759)</f>
        <v>0</v>
      </c>
      <c r="F259" s="56">
        <f>SUMIF('Process information'!$M$65:$M$759,Summary!D259,'Process information'!$R$65:$R$759)</f>
        <v>0</v>
      </c>
      <c r="G259" s="55" t="str">
        <f t="shared" ref="G259:G322" si="9">IF(F259&lt;&gt;0,IF(F259&gt;=1000,"Greater Than or Equal to 1,000 mtCO2e","Less Than 1,000 mtCO2e"),"-")</f>
        <v>-</v>
      </c>
    </row>
    <row r="260" spans="1:7" x14ac:dyDescent="0.25">
      <c r="A260" s="35">
        <v>3</v>
      </c>
      <c r="B260" s="35" t="str">
        <f>IF(ISNA(INDEX('Process information'!$O$65:$O$759,MATCH(Summary!D260,'Process information'!$M$65:$M$759,0))),"",INDEX('Process information'!$O$65:$O$759,MATCH(Summary!D260,'Process information'!$M$65:$M$759,0)))</f>
        <v/>
      </c>
      <c r="C260" s="35" t="str">
        <f>IF(ISNA(INDEX('Process information'!$N$65:$N$759,MATCH(Summary!D260,'Process information'!$M$65:$M$759,0))),"",INDEX('Process information'!$N$65:$N$759,MATCH(Summary!D260,'Process information'!$M$65:$M$759,0)))</f>
        <v/>
      </c>
      <c r="D260" s="35" t="str">
        <f>IF(ISNA(VLOOKUP(A260,'Process information'!$W$65:$X$759,2,0)),"",VLOOKUP(A260,'Process information'!$W$65:$X$759,2,0))</f>
        <v/>
      </c>
      <c r="E260" s="62">
        <f>SUMIF('Process information'!$M$65:$M$759,Summary!D260,'Process information'!$Q$65:$Q$759)</f>
        <v>0</v>
      </c>
      <c r="F260" s="56">
        <f>SUMIF('Process information'!$M$65:$M$759,Summary!D260,'Process information'!$R$65:$R$759)</f>
        <v>0</v>
      </c>
      <c r="G260" s="55" t="str">
        <f t="shared" si="9"/>
        <v>-</v>
      </c>
    </row>
    <row r="261" spans="1:7" x14ac:dyDescent="0.25">
      <c r="A261" s="35">
        <v>4</v>
      </c>
      <c r="B261" s="35" t="str">
        <f>IF(ISNA(INDEX('Process information'!$O$65:$O$759,MATCH(Summary!D261,'Process information'!$M$65:$M$759,0))),"",INDEX('Process information'!$O$65:$O$759,MATCH(Summary!D261,'Process information'!$M$65:$M$759,0)))</f>
        <v/>
      </c>
      <c r="C261" s="35" t="str">
        <f>IF(ISNA(INDEX('Process information'!$N$65:$N$759,MATCH(Summary!D261,'Process information'!$M$65:$M$759,0))),"",INDEX('Process information'!$N$65:$N$759,MATCH(Summary!D261,'Process information'!$M$65:$M$759,0)))</f>
        <v/>
      </c>
      <c r="D261" s="35" t="str">
        <f>IF(ISNA(VLOOKUP(A261,'Process information'!$W$65:$X$759,2,0)),"",VLOOKUP(A261,'Process information'!$W$65:$X$759,2,0))</f>
        <v/>
      </c>
      <c r="E261" s="62">
        <f>SUMIF('Process information'!$M$65:$M$759,Summary!D261,'Process information'!$Q$65:$Q$759)</f>
        <v>0</v>
      </c>
      <c r="F261" s="56">
        <f>SUMIF('Process information'!$M$65:$M$759,Summary!D261,'Process information'!$R$65:$R$759)</f>
        <v>0</v>
      </c>
      <c r="G261" s="55" t="str">
        <f t="shared" si="9"/>
        <v>-</v>
      </c>
    </row>
    <row r="262" spans="1:7" x14ac:dyDescent="0.25">
      <c r="A262" s="35">
        <v>5</v>
      </c>
      <c r="B262" s="35" t="str">
        <f>IF(ISNA(INDEX('Process information'!$O$65:$O$759,MATCH(Summary!D262,'Process information'!$M$65:$M$759,0))),"",INDEX('Process information'!$O$65:$O$759,MATCH(Summary!D262,'Process information'!$M$65:$M$759,0)))</f>
        <v/>
      </c>
      <c r="C262" s="35" t="str">
        <f>IF(ISNA(INDEX('Process information'!$N$65:$N$759,MATCH(Summary!D262,'Process information'!$M$65:$M$759,0))),"",INDEX('Process information'!$N$65:$N$759,MATCH(Summary!D262,'Process information'!$M$65:$M$759,0)))</f>
        <v/>
      </c>
      <c r="D262" s="35" t="str">
        <f>IF(ISNA(VLOOKUP(A262,'Process information'!$W$65:$X$759,2,0)),"",VLOOKUP(A262,'Process information'!$W$65:$X$759,2,0))</f>
        <v/>
      </c>
      <c r="E262" s="62">
        <f>SUMIF('Process information'!$M$65:$M$759,Summary!D262,'Process information'!$Q$65:$Q$759)</f>
        <v>0</v>
      </c>
      <c r="F262" s="56">
        <f>SUMIF('Process information'!$M$65:$M$759,Summary!D262,'Process information'!$R$65:$R$759)</f>
        <v>0</v>
      </c>
      <c r="G262" s="55" t="str">
        <f t="shared" si="9"/>
        <v>-</v>
      </c>
    </row>
    <row r="263" spans="1:7" x14ac:dyDescent="0.25">
      <c r="A263" s="35">
        <v>6</v>
      </c>
      <c r="B263" s="35" t="str">
        <f>IF(ISNA(INDEX('Process information'!$O$65:$O$759,MATCH(Summary!D263,'Process information'!$M$65:$M$759,0))),"",INDEX('Process information'!$O$65:$O$759,MATCH(Summary!D263,'Process information'!$M$65:$M$759,0)))</f>
        <v/>
      </c>
      <c r="C263" s="35" t="str">
        <f>IF(ISNA(INDEX('Process information'!$N$65:$N$759,MATCH(Summary!D263,'Process information'!$M$65:$M$759,0))),"",INDEX('Process information'!$N$65:$N$759,MATCH(Summary!D263,'Process information'!$M$65:$M$759,0)))</f>
        <v/>
      </c>
      <c r="D263" s="35" t="str">
        <f>IF(ISNA(VLOOKUP(A263,'Process information'!$W$65:$X$759,2,0)),"",VLOOKUP(A263,'Process information'!$W$65:$X$759,2,0))</f>
        <v/>
      </c>
      <c r="E263" s="62">
        <f>SUMIF('Process information'!$M$65:$M$759,Summary!D263,'Process information'!$Q$65:$Q$759)</f>
        <v>0</v>
      </c>
      <c r="F263" s="56">
        <f>SUMIF('Process information'!$M$65:$M$759,Summary!D263,'Process information'!$R$65:$R$759)</f>
        <v>0</v>
      </c>
      <c r="G263" s="55" t="str">
        <f t="shared" si="9"/>
        <v>-</v>
      </c>
    </row>
    <row r="264" spans="1:7" x14ac:dyDescent="0.25">
      <c r="A264" s="35">
        <v>7</v>
      </c>
      <c r="B264" s="35" t="str">
        <f>IF(ISNA(INDEX('Process information'!$O$65:$O$759,MATCH(Summary!D264,'Process information'!$M$65:$M$759,0))),"",INDEX('Process information'!$O$65:$O$759,MATCH(Summary!D264,'Process information'!$M$65:$M$759,0)))</f>
        <v/>
      </c>
      <c r="C264" s="35" t="str">
        <f>IF(ISNA(INDEX('Process information'!$N$65:$N$759,MATCH(Summary!D264,'Process information'!$M$65:$M$759,0))),"",INDEX('Process information'!$N$65:$N$759,MATCH(Summary!D264,'Process information'!$M$65:$M$759,0)))</f>
        <v/>
      </c>
      <c r="D264" s="35" t="str">
        <f>IF(ISNA(VLOOKUP(A264,'Process information'!$W$65:$X$759,2,0)),"",VLOOKUP(A264,'Process information'!$W$65:$X$759,2,0))</f>
        <v/>
      </c>
      <c r="E264" s="62">
        <f>SUMIF('Process information'!$M$65:$M$759,Summary!D264,'Process information'!$Q$65:$Q$759)</f>
        <v>0</v>
      </c>
      <c r="F264" s="56">
        <f>SUMIF('Process information'!$M$65:$M$759,Summary!D264,'Process information'!$R$65:$R$759)</f>
        <v>0</v>
      </c>
      <c r="G264" s="55" t="str">
        <f t="shared" si="9"/>
        <v>-</v>
      </c>
    </row>
    <row r="265" spans="1:7" x14ac:dyDescent="0.25">
      <c r="A265" s="35">
        <v>8</v>
      </c>
      <c r="B265" s="35" t="str">
        <f>IF(ISNA(INDEX('Process information'!$O$65:$O$759,MATCH(Summary!D265,'Process information'!$M$65:$M$759,0))),"",INDEX('Process information'!$O$65:$O$759,MATCH(Summary!D265,'Process information'!$M$65:$M$759,0)))</f>
        <v/>
      </c>
      <c r="C265" s="35" t="str">
        <f>IF(ISNA(INDEX('Process information'!$N$65:$N$759,MATCH(Summary!D265,'Process information'!$M$65:$M$759,0))),"",INDEX('Process information'!$N$65:$N$759,MATCH(Summary!D265,'Process information'!$M$65:$M$759,0)))</f>
        <v/>
      </c>
      <c r="D265" s="35" t="str">
        <f>IF(ISNA(VLOOKUP(A265,'Process information'!$W$65:$X$759,2,0)),"",VLOOKUP(A265,'Process information'!$W$65:$X$759,2,0))</f>
        <v/>
      </c>
      <c r="E265" s="62">
        <f>SUMIF('Process information'!$M$65:$M$759,Summary!D265,'Process information'!$Q$65:$Q$759)</f>
        <v>0</v>
      </c>
      <c r="F265" s="56">
        <f>SUMIF('Process information'!$M$65:$M$759,Summary!D265,'Process information'!$R$65:$R$759)</f>
        <v>0</v>
      </c>
      <c r="G265" s="55" t="str">
        <f t="shared" si="9"/>
        <v>-</v>
      </c>
    </row>
    <row r="266" spans="1:7" x14ac:dyDescent="0.25">
      <c r="A266" s="35">
        <v>9</v>
      </c>
      <c r="B266" s="35" t="str">
        <f>IF(ISNA(INDEX('Process information'!$O$65:$O$759,MATCH(Summary!D266,'Process information'!$M$65:$M$759,0))),"",INDEX('Process information'!$O$65:$O$759,MATCH(Summary!D266,'Process information'!$M$65:$M$759,0)))</f>
        <v/>
      </c>
      <c r="C266" s="35" t="str">
        <f>IF(ISNA(INDEX('Process information'!$N$65:$N$759,MATCH(Summary!D266,'Process information'!$M$65:$M$759,0))),"",INDEX('Process information'!$N$65:$N$759,MATCH(Summary!D266,'Process information'!$M$65:$M$759,0)))</f>
        <v/>
      </c>
      <c r="D266" s="35" t="str">
        <f>IF(ISNA(VLOOKUP(A266,'Process information'!$W$65:$X$759,2,0)),"",VLOOKUP(A266,'Process information'!$W$65:$X$759,2,0))</f>
        <v/>
      </c>
      <c r="E266" s="62">
        <f>SUMIF('Process information'!$M$65:$M$759,Summary!D266,'Process information'!$Q$65:$Q$759)</f>
        <v>0</v>
      </c>
      <c r="F266" s="56">
        <f>SUMIF('Process information'!$M$65:$M$759,Summary!D266,'Process information'!$R$65:$R$759)</f>
        <v>0</v>
      </c>
      <c r="G266" s="55" t="str">
        <f t="shared" si="9"/>
        <v>-</v>
      </c>
    </row>
    <row r="267" spans="1:7" x14ac:dyDescent="0.25">
      <c r="A267" s="35">
        <v>10</v>
      </c>
      <c r="B267" s="35" t="str">
        <f>IF(ISNA(INDEX('Process information'!$O$65:$O$759,MATCH(Summary!D267,'Process information'!$M$65:$M$759,0))),"",INDEX('Process information'!$O$65:$O$759,MATCH(Summary!D267,'Process information'!$M$65:$M$759,0)))</f>
        <v/>
      </c>
      <c r="C267" s="35" t="str">
        <f>IF(ISNA(INDEX('Process information'!$N$65:$N$759,MATCH(Summary!D267,'Process information'!$M$65:$M$759,0))),"",INDEX('Process information'!$N$65:$N$759,MATCH(Summary!D267,'Process information'!$M$65:$M$759,0)))</f>
        <v/>
      </c>
      <c r="D267" s="35" t="str">
        <f>IF(ISNA(VLOOKUP(A267,'Process information'!$W$65:$X$759,2,0)),"",VLOOKUP(A267,'Process information'!$W$65:$X$759,2,0))</f>
        <v/>
      </c>
      <c r="E267" s="62">
        <f>SUMIF('Process information'!$M$65:$M$759,Summary!D267,'Process information'!$Q$65:$Q$759)</f>
        <v>0</v>
      </c>
      <c r="F267" s="56">
        <f>SUMIF('Process information'!$M$65:$M$759,Summary!D267,'Process information'!$R$65:$R$759)</f>
        <v>0</v>
      </c>
      <c r="G267" s="55" t="str">
        <f t="shared" si="9"/>
        <v>-</v>
      </c>
    </row>
    <row r="268" spans="1:7" x14ac:dyDescent="0.25">
      <c r="A268" s="35">
        <v>11</v>
      </c>
      <c r="B268" s="35" t="str">
        <f>IF(ISNA(INDEX('Process information'!$O$65:$O$759,MATCH(Summary!D268,'Process information'!$M$65:$M$759,0))),"",INDEX('Process information'!$O$65:$O$759,MATCH(Summary!D268,'Process information'!$M$65:$M$759,0)))</f>
        <v/>
      </c>
      <c r="C268" s="35" t="str">
        <f>IF(ISNA(INDEX('Process information'!$N$65:$N$759,MATCH(Summary!D268,'Process information'!$M$65:$M$759,0))),"",INDEX('Process information'!$N$65:$N$759,MATCH(Summary!D268,'Process information'!$M$65:$M$759,0)))</f>
        <v/>
      </c>
      <c r="D268" s="35" t="str">
        <f>IF(ISNA(VLOOKUP(A268,'Process information'!$W$65:$X$759,2,0)),"",VLOOKUP(A268,'Process information'!$W$65:$X$759,2,0))</f>
        <v/>
      </c>
      <c r="E268" s="62">
        <f>SUMIF('Process information'!$M$65:$M$759,Summary!D268,'Process information'!$Q$65:$Q$759)</f>
        <v>0</v>
      </c>
      <c r="F268" s="56">
        <f>SUMIF('Process information'!$M$65:$M$759,Summary!D268,'Process information'!$R$65:$R$759)</f>
        <v>0</v>
      </c>
      <c r="G268" s="55" t="str">
        <f t="shared" si="9"/>
        <v>-</v>
      </c>
    </row>
    <row r="269" spans="1:7" x14ac:dyDescent="0.25">
      <c r="A269" s="35">
        <v>12</v>
      </c>
      <c r="B269" s="35" t="str">
        <f>IF(ISNA(INDEX('Process information'!$O$65:$O$759,MATCH(Summary!D269,'Process information'!$M$65:$M$759,0))),"",INDEX('Process information'!$O$65:$O$759,MATCH(Summary!D269,'Process information'!$M$65:$M$759,0)))</f>
        <v/>
      </c>
      <c r="C269" s="35" t="str">
        <f>IF(ISNA(INDEX('Process information'!$N$65:$N$759,MATCH(Summary!D269,'Process information'!$M$65:$M$759,0))),"",INDEX('Process information'!$N$65:$N$759,MATCH(Summary!D269,'Process information'!$M$65:$M$759,0)))</f>
        <v/>
      </c>
      <c r="D269" s="35" t="str">
        <f>IF(ISNA(VLOOKUP(A269,'Process information'!$W$65:$X$759,2,0)),"",VLOOKUP(A269,'Process information'!$W$65:$X$759,2,0))</f>
        <v/>
      </c>
      <c r="E269" s="62">
        <f>SUMIF('Process information'!$M$65:$M$759,Summary!D269,'Process information'!$Q$65:$Q$759)</f>
        <v>0</v>
      </c>
      <c r="F269" s="56">
        <f>SUMIF('Process information'!$M$65:$M$759,Summary!D269,'Process information'!$R$65:$R$759)</f>
        <v>0</v>
      </c>
      <c r="G269" s="55" t="str">
        <f t="shared" si="9"/>
        <v>-</v>
      </c>
    </row>
    <row r="270" spans="1:7" x14ac:dyDescent="0.25">
      <c r="A270" s="35">
        <v>13</v>
      </c>
      <c r="B270" s="35" t="str">
        <f>IF(ISNA(INDEX('Process information'!$O$65:$O$759,MATCH(Summary!D270,'Process information'!$M$65:$M$759,0))),"",INDEX('Process information'!$O$65:$O$759,MATCH(Summary!D270,'Process information'!$M$65:$M$759,0)))</f>
        <v/>
      </c>
      <c r="C270" s="35" t="str">
        <f>IF(ISNA(INDEX('Process information'!$N$65:$N$759,MATCH(Summary!D270,'Process information'!$M$65:$M$759,0))),"",INDEX('Process information'!$N$65:$N$759,MATCH(Summary!D270,'Process information'!$M$65:$M$759,0)))</f>
        <v/>
      </c>
      <c r="D270" s="35" t="str">
        <f>IF(ISNA(VLOOKUP(A270,'Process information'!$W$65:$X$759,2,0)),"",VLOOKUP(A270,'Process information'!$W$65:$X$759,2,0))</f>
        <v/>
      </c>
      <c r="E270" s="62">
        <f>SUMIF('Process information'!$M$65:$M$759,Summary!D270,'Process information'!$Q$65:$Q$759)</f>
        <v>0</v>
      </c>
      <c r="F270" s="56">
        <f>SUMIF('Process information'!$M$65:$M$759,Summary!D270,'Process information'!$R$65:$R$759)</f>
        <v>0</v>
      </c>
      <c r="G270" s="55" t="str">
        <f t="shared" si="9"/>
        <v>-</v>
      </c>
    </row>
    <row r="271" spans="1:7" x14ac:dyDescent="0.25">
      <c r="A271" s="35">
        <v>14</v>
      </c>
      <c r="B271" s="35" t="str">
        <f>IF(ISNA(INDEX('Process information'!$O$65:$O$759,MATCH(Summary!D271,'Process information'!$M$65:$M$759,0))),"",INDEX('Process information'!$O$65:$O$759,MATCH(Summary!D271,'Process information'!$M$65:$M$759,0)))</f>
        <v/>
      </c>
      <c r="C271" s="35" t="str">
        <f>IF(ISNA(INDEX('Process information'!$N$65:$N$759,MATCH(Summary!D271,'Process information'!$M$65:$M$759,0))),"",INDEX('Process information'!$N$65:$N$759,MATCH(Summary!D271,'Process information'!$M$65:$M$759,0)))</f>
        <v/>
      </c>
      <c r="D271" s="35" t="str">
        <f>IF(ISNA(VLOOKUP(A271,'Process information'!$W$65:$X$759,2,0)),"",VLOOKUP(A271,'Process information'!$W$65:$X$759,2,0))</f>
        <v/>
      </c>
      <c r="E271" s="62">
        <f>SUMIF('Process information'!$M$65:$M$759,Summary!D271,'Process information'!$Q$65:$Q$759)</f>
        <v>0</v>
      </c>
      <c r="F271" s="56">
        <f>SUMIF('Process information'!$M$65:$M$759,Summary!D271,'Process information'!$R$65:$R$759)</f>
        <v>0</v>
      </c>
      <c r="G271" s="55" t="str">
        <f t="shared" si="9"/>
        <v>-</v>
      </c>
    </row>
    <row r="272" spans="1:7" x14ac:dyDescent="0.25">
      <c r="A272" s="35">
        <v>15</v>
      </c>
      <c r="B272" s="35" t="str">
        <f>IF(ISNA(INDEX('Process information'!$O$65:$O$759,MATCH(Summary!D272,'Process information'!$M$65:$M$759,0))),"",INDEX('Process information'!$O$65:$O$759,MATCH(Summary!D272,'Process information'!$M$65:$M$759,0)))</f>
        <v/>
      </c>
      <c r="C272" s="35" t="str">
        <f>IF(ISNA(INDEX('Process information'!$N$65:$N$759,MATCH(Summary!D272,'Process information'!$M$65:$M$759,0))),"",INDEX('Process information'!$N$65:$N$759,MATCH(Summary!D272,'Process information'!$M$65:$M$759,0)))</f>
        <v/>
      </c>
      <c r="D272" s="35" t="str">
        <f>IF(ISNA(VLOOKUP(A272,'Process information'!$W$65:$X$759,2,0)),"",VLOOKUP(A272,'Process information'!$W$65:$X$759,2,0))</f>
        <v/>
      </c>
      <c r="E272" s="62">
        <f>SUMIF('Process information'!$M$65:$M$759,Summary!D272,'Process information'!$Q$65:$Q$759)</f>
        <v>0</v>
      </c>
      <c r="F272" s="56">
        <f>SUMIF('Process information'!$M$65:$M$759,Summary!D272,'Process information'!$R$65:$R$759)</f>
        <v>0</v>
      </c>
      <c r="G272" s="55" t="str">
        <f t="shared" si="9"/>
        <v>-</v>
      </c>
    </row>
    <row r="273" spans="1:7" x14ac:dyDescent="0.25">
      <c r="A273" s="35">
        <v>16</v>
      </c>
      <c r="B273" s="35" t="str">
        <f>IF(ISNA(INDEX('Process information'!$O$65:$O$759,MATCH(Summary!D273,'Process information'!$M$65:$M$759,0))),"",INDEX('Process information'!$O$65:$O$759,MATCH(Summary!D273,'Process information'!$M$65:$M$759,0)))</f>
        <v/>
      </c>
      <c r="C273" s="35" t="str">
        <f>IF(ISNA(INDEX('Process information'!$N$65:$N$759,MATCH(Summary!D273,'Process information'!$M$65:$M$759,0))),"",INDEX('Process information'!$N$65:$N$759,MATCH(Summary!D273,'Process information'!$M$65:$M$759,0)))</f>
        <v/>
      </c>
      <c r="D273" s="35" t="str">
        <f>IF(ISNA(VLOOKUP(A273,'Process information'!$W$65:$X$759,2,0)),"",VLOOKUP(A273,'Process information'!$W$65:$X$759,2,0))</f>
        <v/>
      </c>
      <c r="E273" s="62">
        <f>SUMIF('Process information'!$M$65:$M$759,Summary!D273,'Process information'!$Q$65:$Q$759)</f>
        <v>0</v>
      </c>
      <c r="F273" s="56">
        <f>SUMIF('Process information'!$M$65:$M$759,Summary!D273,'Process information'!$R$65:$R$759)</f>
        <v>0</v>
      </c>
      <c r="G273" s="55" t="str">
        <f t="shared" si="9"/>
        <v>-</v>
      </c>
    </row>
    <row r="274" spans="1:7" x14ac:dyDescent="0.25">
      <c r="A274" s="35">
        <v>17</v>
      </c>
      <c r="B274" s="35" t="str">
        <f>IF(ISNA(INDEX('Process information'!$O$65:$O$759,MATCH(Summary!D274,'Process information'!$M$65:$M$759,0))),"",INDEX('Process information'!$O$65:$O$759,MATCH(Summary!D274,'Process information'!$M$65:$M$759,0)))</f>
        <v/>
      </c>
      <c r="C274" s="35" t="str">
        <f>IF(ISNA(INDEX('Process information'!$N$65:$N$759,MATCH(Summary!D274,'Process information'!$M$65:$M$759,0))),"",INDEX('Process information'!$N$65:$N$759,MATCH(Summary!D274,'Process information'!$M$65:$M$759,0)))</f>
        <v/>
      </c>
      <c r="D274" s="35" t="str">
        <f>IF(ISNA(VLOOKUP(A274,'Process information'!$W$65:$X$759,2,0)),"",VLOOKUP(A274,'Process information'!$W$65:$X$759,2,0))</f>
        <v/>
      </c>
      <c r="E274" s="62">
        <f>SUMIF('Process information'!$M$65:$M$759,Summary!D274,'Process information'!$Q$65:$Q$759)</f>
        <v>0</v>
      </c>
      <c r="F274" s="56">
        <f>SUMIF('Process information'!$M$65:$M$759,Summary!D274,'Process information'!$R$65:$R$759)</f>
        <v>0</v>
      </c>
      <c r="G274" s="55" t="str">
        <f t="shared" si="9"/>
        <v>-</v>
      </c>
    </row>
    <row r="275" spans="1:7" x14ac:dyDescent="0.25">
      <c r="A275" s="35">
        <v>18</v>
      </c>
      <c r="B275" s="35" t="str">
        <f>IF(ISNA(INDEX('Process information'!$O$65:$O$759,MATCH(Summary!D275,'Process information'!$M$65:$M$759,0))),"",INDEX('Process information'!$O$65:$O$759,MATCH(Summary!D275,'Process information'!$M$65:$M$759,0)))</f>
        <v/>
      </c>
      <c r="C275" s="35" t="str">
        <f>IF(ISNA(INDEX('Process information'!$N$65:$N$759,MATCH(Summary!D275,'Process information'!$M$65:$M$759,0))),"",INDEX('Process information'!$N$65:$N$759,MATCH(Summary!D275,'Process information'!$M$65:$M$759,0)))</f>
        <v/>
      </c>
      <c r="D275" s="35" t="str">
        <f>IF(ISNA(VLOOKUP(A275,'Process information'!$W$65:$X$759,2,0)),"",VLOOKUP(A275,'Process information'!$W$65:$X$759,2,0))</f>
        <v/>
      </c>
      <c r="E275" s="62">
        <f>SUMIF('Process information'!$M$65:$M$759,Summary!D275,'Process information'!$Q$65:$Q$759)</f>
        <v>0</v>
      </c>
      <c r="F275" s="56">
        <f>SUMIF('Process information'!$M$65:$M$759,Summary!D275,'Process information'!$R$65:$R$759)</f>
        <v>0</v>
      </c>
      <c r="G275" s="55" t="str">
        <f t="shared" si="9"/>
        <v>-</v>
      </c>
    </row>
    <row r="276" spans="1:7" x14ac:dyDescent="0.25">
      <c r="A276" s="35">
        <v>19</v>
      </c>
      <c r="B276" s="35" t="str">
        <f>IF(ISNA(INDEX('Process information'!$O$65:$O$759,MATCH(Summary!D276,'Process information'!$M$65:$M$759,0))),"",INDEX('Process information'!$O$65:$O$759,MATCH(Summary!D276,'Process information'!$M$65:$M$759,0)))</f>
        <v/>
      </c>
      <c r="C276" s="35" t="str">
        <f>IF(ISNA(INDEX('Process information'!$N$65:$N$759,MATCH(Summary!D276,'Process information'!$M$65:$M$759,0))),"",INDEX('Process information'!$N$65:$N$759,MATCH(Summary!D276,'Process information'!$M$65:$M$759,0)))</f>
        <v/>
      </c>
      <c r="D276" s="35" t="str">
        <f>IF(ISNA(VLOOKUP(A276,'Process information'!$W$65:$X$759,2,0)),"",VLOOKUP(A276,'Process information'!$W$65:$X$759,2,0))</f>
        <v/>
      </c>
      <c r="E276" s="62">
        <f>SUMIF('Process information'!$M$65:$M$759,Summary!D276,'Process information'!$Q$65:$Q$759)</f>
        <v>0</v>
      </c>
      <c r="F276" s="56">
        <f>SUMIF('Process information'!$M$65:$M$759,Summary!D276,'Process information'!$R$65:$R$759)</f>
        <v>0</v>
      </c>
      <c r="G276" s="55" t="str">
        <f t="shared" si="9"/>
        <v>-</v>
      </c>
    </row>
    <row r="277" spans="1:7" x14ac:dyDescent="0.25">
      <c r="A277" s="35">
        <v>20</v>
      </c>
      <c r="B277" s="35" t="str">
        <f>IF(ISNA(INDEX('Process information'!$O$65:$O$759,MATCH(Summary!D277,'Process information'!$M$65:$M$759,0))),"",INDEX('Process information'!$O$65:$O$759,MATCH(Summary!D277,'Process information'!$M$65:$M$759,0)))</f>
        <v/>
      </c>
      <c r="C277" s="35" t="str">
        <f>IF(ISNA(INDEX('Process information'!$N$65:$N$759,MATCH(Summary!D277,'Process information'!$M$65:$M$759,0))),"",INDEX('Process information'!$N$65:$N$759,MATCH(Summary!D277,'Process information'!$M$65:$M$759,0)))</f>
        <v/>
      </c>
      <c r="D277" s="35" t="str">
        <f>IF(ISNA(VLOOKUP(A277,'Process information'!$W$65:$X$759,2,0)),"",VLOOKUP(A277,'Process information'!$W$65:$X$759,2,0))</f>
        <v/>
      </c>
      <c r="E277" s="62">
        <f>SUMIF('Process information'!$M$65:$M$759,Summary!D277,'Process information'!$Q$65:$Q$759)</f>
        <v>0</v>
      </c>
      <c r="F277" s="56">
        <f>SUMIF('Process information'!$M$65:$M$759,Summary!D277,'Process information'!$R$65:$R$759)</f>
        <v>0</v>
      </c>
      <c r="G277" s="55" t="str">
        <f t="shared" si="9"/>
        <v>-</v>
      </c>
    </row>
    <row r="278" spans="1:7" x14ac:dyDescent="0.25">
      <c r="A278" s="57">
        <v>21</v>
      </c>
      <c r="B278" s="35" t="str">
        <f>IF(ISNA(INDEX('Process information'!$O$65:$O$759,MATCH(Summary!D278,'Process information'!$M$65:$M$759,0))),"",INDEX('Process information'!$O$65:$O$759,MATCH(Summary!D278,'Process information'!$M$65:$M$759,0)))</f>
        <v/>
      </c>
      <c r="C278" s="35" t="str">
        <f>IF(ISNA(INDEX('Process information'!$N$65:$N$759,MATCH(Summary!D278,'Process information'!$M$65:$M$759,0))),"",INDEX('Process information'!$N$65:$N$759,MATCH(Summary!D278,'Process information'!$M$65:$M$759,0)))</f>
        <v/>
      </c>
      <c r="D278" s="35" t="str">
        <f>IF(ISNA(VLOOKUP(A278,'Process information'!$W$65:$X$759,2,0)),"",VLOOKUP(A278,'Process information'!$W$65:$X$759,2,0))</f>
        <v/>
      </c>
      <c r="E278" s="62">
        <f>SUMIF('Process information'!$M$65:$M$759,Summary!D278,'Process information'!$Q$65:$Q$759)</f>
        <v>0</v>
      </c>
      <c r="F278" s="56">
        <f>SUMIF('Process information'!$M$65:$M$759,Summary!D278,'Process information'!$R$65:$R$759)</f>
        <v>0</v>
      </c>
      <c r="G278" s="55" t="str">
        <f t="shared" si="9"/>
        <v>-</v>
      </c>
    </row>
    <row r="279" spans="1:7" x14ac:dyDescent="0.25">
      <c r="A279" s="57">
        <v>22</v>
      </c>
      <c r="B279" s="35" t="str">
        <f>IF(ISNA(INDEX('Process information'!$O$65:$O$759,MATCH(Summary!D279,'Process information'!$M$65:$M$759,0))),"",INDEX('Process information'!$O$65:$O$759,MATCH(Summary!D279,'Process information'!$M$65:$M$759,0)))</f>
        <v/>
      </c>
      <c r="C279" s="35" t="str">
        <f>IF(ISNA(INDEX('Process information'!$N$65:$N$759,MATCH(Summary!D279,'Process information'!$M$65:$M$759,0))),"",INDEX('Process information'!$N$65:$N$759,MATCH(Summary!D279,'Process information'!$M$65:$M$759,0)))</f>
        <v/>
      </c>
      <c r="D279" s="35" t="str">
        <f>IF(ISNA(VLOOKUP(A279,'Process information'!$W$65:$X$759,2,0)),"",VLOOKUP(A279,'Process information'!$W$65:$X$759,2,0))</f>
        <v/>
      </c>
      <c r="E279" s="62">
        <f>SUMIF('Process information'!$M$65:$M$759,Summary!D279,'Process information'!$Q$65:$Q$759)</f>
        <v>0</v>
      </c>
      <c r="F279" s="56">
        <f>SUMIF('Process information'!$M$65:$M$759,Summary!D279,'Process information'!$R$65:$R$759)</f>
        <v>0</v>
      </c>
      <c r="G279" s="55" t="str">
        <f t="shared" si="9"/>
        <v>-</v>
      </c>
    </row>
    <row r="280" spans="1:7" x14ac:dyDescent="0.25">
      <c r="A280" s="57">
        <v>23</v>
      </c>
      <c r="B280" s="35" t="str">
        <f>IF(ISNA(INDEX('Process information'!$O$65:$O$759,MATCH(Summary!D280,'Process information'!$M$65:$M$759,0))),"",INDEX('Process information'!$O$65:$O$759,MATCH(Summary!D280,'Process information'!$M$65:$M$759,0)))</f>
        <v/>
      </c>
      <c r="C280" s="35" t="str">
        <f>IF(ISNA(INDEX('Process information'!$N$65:$N$759,MATCH(Summary!D280,'Process information'!$M$65:$M$759,0))),"",INDEX('Process information'!$N$65:$N$759,MATCH(Summary!D280,'Process information'!$M$65:$M$759,0)))</f>
        <v/>
      </c>
      <c r="D280" s="35" t="str">
        <f>IF(ISNA(VLOOKUP(A280,'Process information'!$W$65:$X$759,2,0)),"",VLOOKUP(A280,'Process information'!$W$65:$X$759,2,0))</f>
        <v/>
      </c>
      <c r="E280" s="62">
        <f>SUMIF('Process information'!$M$65:$M$759,Summary!D280,'Process information'!$Q$65:$Q$759)</f>
        <v>0</v>
      </c>
      <c r="F280" s="56">
        <f>SUMIF('Process information'!$M$65:$M$759,Summary!D280,'Process information'!$R$65:$R$759)</f>
        <v>0</v>
      </c>
      <c r="G280" s="55" t="str">
        <f t="shared" si="9"/>
        <v>-</v>
      </c>
    </row>
    <row r="281" spans="1:7" x14ac:dyDescent="0.25">
      <c r="A281" s="57">
        <v>24</v>
      </c>
      <c r="B281" s="35" t="str">
        <f>IF(ISNA(INDEX('Process information'!$O$65:$O$759,MATCH(Summary!D281,'Process information'!$M$65:$M$759,0))),"",INDEX('Process information'!$O$65:$O$759,MATCH(Summary!D281,'Process information'!$M$65:$M$759,0)))</f>
        <v/>
      </c>
      <c r="C281" s="35" t="str">
        <f>IF(ISNA(INDEX('Process information'!$N$65:$N$759,MATCH(Summary!D281,'Process information'!$M$65:$M$759,0))),"",INDEX('Process information'!$N$65:$N$759,MATCH(Summary!D281,'Process information'!$M$65:$M$759,0)))</f>
        <v/>
      </c>
      <c r="D281" s="35" t="str">
        <f>IF(ISNA(VLOOKUP(A281,'Process information'!$W$65:$X$759,2,0)),"",VLOOKUP(A281,'Process information'!$W$65:$X$759,2,0))</f>
        <v/>
      </c>
      <c r="E281" s="62">
        <f>SUMIF('Process information'!$M$65:$M$759,Summary!D281,'Process information'!$Q$65:$Q$759)</f>
        <v>0</v>
      </c>
      <c r="F281" s="56">
        <f>SUMIF('Process information'!$M$65:$M$759,Summary!D281,'Process information'!$R$65:$R$759)</f>
        <v>0</v>
      </c>
      <c r="G281" s="55" t="str">
        <f t="shared" si="9"/>
        <v>-</v>
      </c>
    </row>
    <row r="282" spans="1:7" x14ac:dyDescent="0.25">
      <c r="A282" s="57">
        <v>25</v>
      </c>
      <c r="B282" s="35" t="str">
        <f>IF(ISNA(INDEX('Process information'!$O$65:$O$759,MATCH(Summary!D282,'Process information'!$M$65:$M$759,0))),"",INDEX('Process information'!$O$65:$O$759,MATCH(Summary!D282,'Process information'!$M$65:$M$759,0)))</f>
        <v/>
      </c>
      <c r="C282" s="35" t="str">
        <f>IF(ISNA(INDEX('Process information'!$N$65:$N$759,MATCH(Summary!D282,'Process information'!$M$65:$M$759,0))),"",INDEX('Process information'!$N$65:$N$759,MATCH(Summary!D282,'Process information'!$M$65:$M$759,0)))</f>
        <v/>
      </c>
      <c r="D282" s="35" t="str">
        <f>IF(ISNA(VLOOKUP(A282,'Process information'!$W$65:$X$759,2,0)),"",VLOOKUP(A282,'Process information'!$W$65:$X$759,2,0))</f>
        <v/>
      </c>
      <c r="E282" s="62">
        <f>SUMIF('Process information'!$M$65:$M$759,Summary!D282,'Process information'!$Q$65:$Q$759)</f>
        <v>0</v>
      </c>
      <c r="F282" s="56">
        <f>SUMIF('Process information'!$M$65:$M$759,Summary!D282,'Process information'!$R$65:$R$759)</f>
        <v>0</v>
      </c>
      <c r="G282" s="55" t="str">
        <f t="shared" si="9"/>
        <v>-</v>
      </c>
    </row>
    <row r="283" spans="1:7" x14ac:dyDescent="0.25">
      <c r="A283" s="57">
        <v>26</v>
      </c>
      <c r="B283" s="35" t="str">
        <f>IF(ISNA(INDEX('Process information'!$O$65:$O$759,MATCH(Summary!D283,'Process information'!$M$65:$M$759,0))),"",INDEX('Process information'!$O$65:$O$759,MATCH(Summary!D283,'Process information'!$M$65:$M$759,0)))</f>
        <v/>
      </c>
      <c r="C283" s="35" t="str">
        <f>IF(ISNA(INDEX('Process information'!$N$65:$N$759,MATCH(Summary!D283,'Process information'!$M$65:$M$759,0))),"",INDEX('Process information'!$N$65:$N$759,MATCH(Summary!D283,'Process information'!$M$65:$M$759,0)))</f>
        <v/>
      </c>
      <c r="D283" s="35" t="str">
        <f>IF(ISNA(VLOOKUP(A283,'Process information'!$W$65:$X$759,2,0)),"",VLOOKUP(A283,'Process information'!$W$65:$X$759,2,0))</f>
        <v/>
      </c>
      <c r="E283" s="62">
        <f>SUMIF('Process information'!$M$65:$M$759,Summary!D283,'Process information'!$Q$65:$Q$759)</f>
        <v>0</v>
      </c>
      <c r="F283" s="56">
        <f>SUMIF('Process information'!$M$65:$M$759,Summary!D283,'Process information'!$R$65:$R$759)</f>
        <v>0</v>
      </c>
      <c r="G283" s="55" t="str">
        <f t="shared" si="9"/>
        <v>-</v>
      </c>
    </row>
    <row r="284" spans="1:7" x14ac:dyDescent="0.25">
      <c r="A284" s="57">
        <v>27</v>
      </c>
      <c r="B284" s="35" t="str">
        <f>IF(ISNA(INDEX('Process information'!$O$65:$O$759,MATCH(Summary!D284,'Process information'!$M$65:$M$759,0))),"",INDEX('Process information'!$O$65:$O$759,MATCH(Summary!D284,'Process information'!$M$65:$M$759,0)))</f>
        <v/>
      </c>
      <c r="C284" s="35" t="str">
        <f>IF(ISNA(INDEX('Process information'!$N$65:$N$759,MATCH(Summary!D284,'Process information'!$M$65:$M$759,0))),"",INDEX('Process information'!$N$65:$N$759,MATCH(Summary!D284,'Process information'!$M$65:$M$759,0)))</f>
        <v/>
      </c>
      <c r="D284" s="35" t="str">
        <f>IF(ISNA(VLOOKUP(A284,'Process information'!$W$65:$X$759,2,0)),"",VLOOKUP(A284,'Process information'!$W$65:$X$759,2,0))</f>
        <v/>
      </c>
      <c r="E284" s="62">
        <f>SUMIF('Process information'!$M$65:$M$759,Summary!D284,'Process information'!$Q$65:$Q$759)</f>
        <v>0</v>
      </c>
      <c r="F284" s="56">
        <f>SUMIF('Process information'!$M$65:$M$759,Summary!D284,'Process information'!$R$65:$R$759)</f>
        <v>0</v>
      </c>
      <c r="G284" s="55" t="str">
        <f t="shared" si="9"/>
        <v>-</v>
      </c>
    </row>
    <row r="285" spans="1:7" x14ac:dyDescent="0.25">
      <c r="A285" s="57">
        <v>28</v>
      </c>
      <c r="B285" s="35" t="str">
        <f>IF(ISNA(INDEX('Process information'!$O$65:$O$759,MATCH(Summary!D285,'Process information'!$M$65:$M$759,0))),"",INDEX('Process information'!$O$65:$O$759,MATCH(Summary!D285,'Process information'!$M$65:$M$759,0)))</f>
        <v/>
      </c>
      <c r="C285" s="35" t="str">
        <f>IF(ISNA(INDEX('Process information'!$N$65:$N$759,MATCH(Summary!D285,'Process information'!$M$65:$M$759,0))),"",INDEX('Process information'!$N$65:$N$759,MATCH(Summary!D285,'Process information'!$M$65:$M$759,0)))</f>
        <v/>
      </c>
      <c r="D285" s="35" t="str">
        <f>IF(ISNA(VLOOKUP(A285,'Process information'!$W$65:$X$759,2,0)),"",VLOOKUP(A285,'Process information'!$W$65:$X$759,2,0))</f>
        <v/>
      </c>
      <c r="E285" s="62">
        <f>SUMIF('Process information'!$M$65:$M$759,Summary!D285,'Process information'!$Q$65:$Q$759)</f>
        <v>0</v>
      </c>
      <c r="F285" s="56">
        <f>SUMIF('Process information'!$M$65:$M$759,Summary!D285,'Process information'!$R$65:$R$759)</f>
        <v>0</v>
      </c>
      <c r="G285" s="55" t="str">
        <f t="shared" si="9"/>
        <v>-</v>
      </c>
    </row>
    <row r="286" spans="1:7" x14ac:dyDescent="0.25">
      <c r="A286" s="57">
        <v>29</v>
      </c>
      <c r="B286" s="35" t="str">
        <f>IF(ISNA(INDEX('Process information'!$O$65:$O$759,MATCH(Summary!D286,'Process information'!$M$65:$M$759,0))),"",INDEX('Process information'!$O$65:$O$759,MATCH(Summary!D286,'Process information'!$M$65:$M$759,0)))</f>
        <v/>
      </c>
      <c r="C286" s="35" t="str">
        <f>IF(ISNA(INDEX('Process information'!$N$65:$N$759,MATCH(Summary!D286,'Process information'!$M$65:$M$759,0))),"",INDEX('Process information'!$N$65:$N$759,MATCH(Summary!D286,'Process information'!$M$65:$M$759,0)))</f>
        <v/>
      </c>
      <c r="D286" s="35" t="str">
        <f>IF(ISNA(VLOOKUP(A286,'Process information'!$W$65:$X$759,2,0)),"",VLOOKUP(A286,'Process information'!$W$65:$X$759,2,0))</f>
        <v/>
      </c>
      <c r="E286" s="62">
        <f>SUMIF('Process information'!$M$65:$M$759,Summary!D286,'Process information'!$Q$65:$Q$759)</f>
        <v>0</v>
      </c>
      <c r="F286" s="56">
        <f>SUMIF('Process information'!$M$65:$M$759,Summary!D286,'Process information'!$R$65:$R$759)</f>
        <v>0</v>
      </c>
      <c r="G286" s="55" t="str">
        <f t="shared" si="9"/>
        <v>-</v>
      </c>
    </row>
    <row r="287" spans="1:7" x14ac:dyDescent="0.25">
      <c r="A287" s="57">
        <v>30</v>
      </c>
      <c r="B287" s="35" t="str">
        <f>IF(ISNA(INDEX('Process information'!$O$65:$O$759,MATCH(Summary!D287,'Process information'!$M$65:$M$759,0))),"",INDEX('Process information'!$O$65:$O$759,MATCH(Summary!D287,'Process information'!$M$65:$M$759,0)))</f>
        <v/>
      </c>
      <c r="C287" s="35" t="str">
        <f>IF(ISNA(INDEX('Process information'!$N$65:$N$759,MATCH(Summary!D287,'Process information'!$M$65:$M$759,0))),"",INDEX('Process information'!$N$65:$N$759,MATCH(Summary!D287,'Process information'!$M$65:$M$759,0)))</f>
        <v/>
      </c>
      <c r="D287" s="35" t="str">
        <f>IF(ISNA(VLOOKUP(A287,'Process information'!$W$65:$X$759,2,0)),"",VLOOKUP(A287,'Process information'!$W$65:$X$759,2,0))</f>
        <v/>
      </c>
      <c r="E287" s="62">
        <f>SUMIF('Process information'!$M$65:$M$759,Summary!D287,'Process information'!$Q$65:$Q$759)</f>
        <v>0</v>
      </c>
      <c r="F287" s="56">
        <f>SUMIF('Process information'!$M$65:$M$759,Summary!D287,'Process information'!$R$65:$R$759)</f>
        <v>0</v>
      </c>
      <c r="G287" s="55" t="str">
        <f t="shared" si="9"/>
        <v>-</v>
      </c>
    </row>
    <row r="288" spans="1:7" x14ac:dyDescent="0.25">
      <c r="A288" s="57">
        <v>31</v>
      </c>
      <c r="B288" s="35" t="str">
        <f>IF(ISNA(INDEX('Process information'!$O$65:$O$759,MATCH(Summary!D288,'Process information'!$M$65:$M$759,0))),"",INDEX('Process information'!$O$65:$O$759,MATCH(Summary!D288,'Process information'!$M$65:$M$759,0)))</f>
        <v/>
      </c>
      <c r="C288" s="35" t="str">
        <f>IF(ISNA(INDEX('Process information'!$N$65:$N$759,MATCH(Summary!D288,'Process information'!$M$65:$M$759,0))),"",INDEX('Process information'!$N$65:$N$759,MATCH(Summary!D288,'Process information'!$M$65:$M$759,0)))</f>
        <v/>
      </c>
      <c r="D288" s="35" t="str">
        <f>IF(ISNA(VLOOKUP(A288,'Process information'!$W$65:$X$759,2,0)),"",VLOOKUP(A288,'Process information'!$W$65:$X$759,2,0))</f>
        <v/>
      </c>
      <c r="E288" s="62">
        <f>SUMIF('Process information'!$M$65:$M$759,Summary!D288,'Process information'!$Q$65:$Q$759)</f>
        <v>0</v>
      </c>
      <c r="F288" s="56">
        <f>SUMIF('Process information'!$M$65:$M$759,Summary!D288,'Process information'!$R$65:$R$759)</f>
        <v>0</v>
      </c>
      <c r="G288" s="55" t="str">
        <f t="shared" si="9"/>
        <v>-</v>
      </c>
    </row>
    <row r="289" spans="1:7" x14ac:dyDescent="0.25">
      <c r="A289" s="57">
        <v>32</v>
      </c>
      <c r="B289" s="35" t="str">
        <f>IF(ISNA(INDEX('Process information'!$O$65:$O$759,MATCH(Summary!D289,'Process information'!$M$65:$M$759,0))),"",INDEX('Process information'!$O$65:$O$759,MATCH(Summary!D289,'Process information'!$M$65:$M$759,0)))</f>
        <v/>
      </c>
      <c r="C289" s="35" t="str">
        <f>IF(ISNA(INDEX('Process information'!$N$65:$N$759,MATCH(Summary!D289,'Process information'!$M$65:$M$759,0))),"",INDEX('Process information'!$N$65:$N$759,MATCH(Summary!D289,'Process information'!$M$65:$M$759,0)))</f>
        <v/>
      </c>
      <c r="D289" s="35" t="str">
        <f>IF(ISNA(VLOOKUP(A289,'Process information'!$W$65:$X$759,2,0)),"",VLOOKUP(A289,'Process information'!$W$65:$X$759,2,0))</f>
        <v/>
      </c>
      <c r="E289" s="62">
        <f>SUMIF('Process information'!$M$65:$M$759,Summary!D289,'Process information'!$Q$65:$Q$759)</f>
        <v>0</v>
      </c>
      <c r="F289" s="56">
        <f>SUMIF('Process information'!$M$65:$M$759,Summary!D289,'Process information'!$R$65:$R$759)</f>
        <v>0</v>
      </c>
      <c r="G289" s="55" t="str">
        <f t="shared" si="9"/>
        <v>-</v>
      </c>
    </row>
    <row r="290" spans="1:7" x14ac:dyDescent="0.25">
      <c r="A290" s="57">
        <v>33</v>
      </c>
      <c r="B290" s="35" t="str">
        <f>IF(ISNA(INDEX('Process information'!$O$65:$O$759,MATCH(Summary!D290,'Process information'!$M$65:$M$759,0))),"",INDEX('Process information'!$O$65:$O$759,MATCH(Summary!D290,'Process information'!$M$65:$M$759,0)))</f>
        <v/>
      </c>
      <c r="C290" s="35" t="str">
        <f>IF(ISNA(INDEX('Process information'!$N$65:$N$759,MATCH(Summary!D290,'Process information'!$M$65:$M$759,0))),"",INDEX('Process information'!$N$65:$N$759,MATCH(Summary!D290,'Process information'!$M$65:$M$759,0)))</f>
        <v/>
      </c>
      <c r="D290" s="35" t="str">
        <f>IF(ISNA(VLOOKUP(A290,'Process information'!$W$65:$X$759,2,0)),"",VLOOKUP(A290,'Process information'!$W$65:$X$759,2,0))</f>
        <v/>
      </c>
      <c r="E290" s="62">
        <f>SUMIF('Process information'!$M$65:$M$759,Summary!D290,'Process information'!$Q$65:$Q$759)</f>
        <v>0</v>
      </c>
      <c r="F290" s="56">
        <f>SUMIF('Process information'!$M$65:$M$759,Summary!D290,'Process information'!$R$65:$R$759)</f>
        <v>0</v>
      </c>
      <c r="G290" s="55" t="str">
        <f t="shared" si="9"/>
        <v>-</v>
      </c>
    </row>
    <row r="291" spans="1:7" x14ac:dyDescent="0.25">
      <c r="A291" s="57">
        <v>34</v>
      </c>
      <c r="B291" s="35" t="str">
        <f>IF(ISNA(INDEX('Process information'!$O$65:$O$759,MATCH(Summary!D291,'Process information'!$M$65:$M$759,0))),"",INDEX('Process information'!$O$65:$O$759,MATCH(Summary!D291,'Process information'!$M$65:$M$759,0)))</f>
        <v/>
      </c>
      <c r="C291" s="35" t="str">
        <f>IF(ISNA(INDEX('Process information'!$N$65:$N$759,MATCH(Summary!D291,'Process information'!$M$65:$M$759,0))),"",INDEX('Process information'!$N$65:$N$759,MATCH(Summary!D291,'Process information'!$M$65:$M$759,0)))</f>
        <v/>
      </c>
      <c r="D291" s="35" t="str">
        <f>IF(ISNA(VLOOKUP(A291,'Process information'!$W$65:$X$759,2,0)),"",VLOOKUP(A291,'Process information'!$W$65:$X$759,2,0))</f>
        <v/>
      </c>
      <c r="E291" s="62">
        <f>SUMIF('Process information'!$M$65:$M$759,Summary!D291,'Process information'!$Q$65:$Q$759)</f>
        <v>0</v>
      </c>
      <c r="F291" s="56">
        <f>SUMIF('Process information'!$M$65:$M$759,Summary!D291,'Process information'!$R$65:$R$759)</f>
        <v>0</v>
      </c>
      <c r="G291" s="55" t="str">
        <f t="shared" si="9"/>
        <v>-</v>
      </c>
    </row>
    <row r="292" spans="1:7" x14ac:dyDescent="0.25">
      <c r="A292" s="57">
        <v>35</v>
      </c>
      <c r="B292" s="35" t="str">
        <f>IF(ISNA(INDEX('Process information'!$O$65:$O$759,MATCH(Summary!D292,'Process information'!$M$65:$M$759,0))),"",INDEX('Process information'!$O$65:$O$759,MATCH(Summary!D292,'Process information'!$M$65:$M$759,0)))</f>
        <v/>
      </c>
      <c r="C292" s="35" t="str">
        <f>IF(ISNA(INDEX('Process information'!$N$65:$N$759,MATCH(Summary!D292,'Process information'!$M$65:$M$759,0))),"",INDEX('Process information'!$N$65:$N$759,MATCH(Summary!D292,'Process information'!$M$65:$M$759,0)))</f>
        <v/>
      </c>
      <c r="D292" s="35" t="str">
        <f>IF(ISNA(VLOOKUP(A292,'Process information'!$W$65:$X$759,2,0)),"",VLOOKUP(A292,'Process information'!$W$65:$X$759,2,0))</f>
        <v/>
      </c>
      <c r="E292" s="62">
        <f>SUMIF('Process information'!$M$65:$M$759,Summary!D292,'Process information'!$Q$65:$Q$759)</f>
        <v>0</v>
      </c>
      <c r="F292" s="56">
        <f>SUMIF('Process information'!$M$65:$M$759,Summary!D292,'Process information'!$R$65:$R$759)</f>
        <v>0</v>
      </c>
      <c r="G292" s="55" t="str">
        <f t="shared" si="9"/>
        <v>-</v>
      </c>
    </row>
    <row r="293" spans="1:7" x14ac:dyDescent="0.25">
      <c r="A293" s="57">
        <v>36</v>
      </c>
      <c r="B293" s="35" t="str">
        <f>IF(ISNA(INDEX('Process information'!$O$65:$O$759,MATCH(Summary!D293,'Process information'!$M$65:$M$759,0))),"",INDEX('Process information'!$O$65:$O$759,MATCH(Summary!D293,'Process information'!$M$65:$M$759,0)))</f>
        <v/>
      </c>
      <c r="C293" s="35" t="str">
        <f>IF(ISNA(INDEX('Process information'!$N$65:$N$759,MATCH(Summary!D293,'Process information'!$M$65:$M$759,0))),"",INDEX('Process information'!$N$65:$N$759,MATCH(Summary!D293,'Process information'!$M$65:$M$759,0)))</f>
        <v/>
      </c>
      <c r="D293" s="35" t="str">
        <f>IF(ISNA(VLOOKUP(A293,'Process information'!$W$65:$X$759,2,0)),"",VLOOKUP(A293,'Process information'!$W$65:$X$759,2,0))</f>
        <v/>
      </c>
      <c r="E293" s="62">
        <f>SUMIF('Process information'!$M$65:$M$759,Summary!D293,'Process information'!$Q$65:$Q$759)</f>
        <v>0</v>
      </c>
      <c r="F293" s="56">
        <f>SUMIF('Process information'!$M$65:$M$759,Summary!D293,'Process information'!$R$65:$R$759)</f>
        <v>0</v>
      </c>
      <c r="G293" s="55" t="str">
        <f t="shared" si="9"/>
        <v>-</v>
      </c>
    </row>
    <row r="294" spans="1:7" x14ac:dyDescent="0.25">
      <c r="A294" s="57">
        <v>37</v>
      </c>
      <c r="B294" s="35" t="str">
        <f>IF(ISNA(INDEX('Process information'!$O$65:$O$759,MATCH(Summary!D294,'Process information'!$M$65:$M$759,0))),"",INDEX('Process information'!$O$65:$O$759,MATCH(Summary!D294,'Process information'!$M$65:$M$759,0)))</f>
        <v/>
      </c>
      <c r="C294" s="35" t="str">
        <f>IF(ISNA(INDEX('Process information'!$N$65:$N$759,MATCH(Summary!D294,'Process information'!$M$65:$M$759,0))),"",INDEX('Process information'!$N$65:$N$759,MATCH(Summary!D294,'Process information'!$M$65:$M$759,0)))</f>
        <v/>
      </c>
      <c r="D294" s="35" t="str">
        <f>IF(ISNA(VLOOKUP(A294,'Process information'!$W$65:$X$759,2,0)),"",VLOOKUP(A294,'Process information'!$W$65:$X$759,2,0))</f>
        <v/>
      </c>
      <c r="E294" s="62">
        <f>SUMIF('Process information'!$M$65:$M$759,Summary!D294,'Process information'!$Q$65:$Q$759)</f>
        <v>0</v>
      </c>
      <c r="F294" s="56">
        <f>SUMIF('Process information'!$M$65:$M$759,Summary!D294,'Process information'!$R$65:$R$759)</f>
        <v>0</v>
      </c>
      <c r="G294" s="55" t="str">
        <f t="shared" si="9"/>
        <v>-</v>
      </c>
    </row>
    <row r="295" spans="1:7" x14ac:dyDescent="0.25">
      <c r="A295" s="57">
        <v>38</v>
      </c>
      <c r="B295" s="35" t="str">
        <f>IF(ISNA(INDEX('Process information'!$O$65:$O$759,MATCH(Summary!D295,'Process information'!$M$65:$M$759,0))),"",INDEX('Process information'!$O$65:$O$759,MATCH(Summary!D295,'Process information'!$M$65:$M$759,0)))</f>
        <v/>
      </c>
      <c r="C295" s="35" t="str">
        <f>IF(ISNA(INDEX('Process information'!$N$65:$N$759,MATCH(Summary!D295,'Process information'!$M$65:$M$759,0))),"",INDEX('Process information'!$N$65:$N$759,MATCH(Summary!D295,'Process information'!$M$65:$M$759,0)))</f>
        <v/>
      </c>
      <c r="D295" s="35" t="str">
        <f>IF(ISNA(VLOOKUP(A295,'Process information'!$W$65:$X$759,2,0)),"",VLOOKUP(A295,'Process information'!$W$65:$X$759,2,0))</f>
        <v/>
      </c>
      <c r="E295" s="62">
        <f>SUMIF('Process information'!$M$65:$M$759,Summary!D295,'Process information'!$Q$65:$Q$759)</f>
        <v>0</v>
      </c>
      <c r="F295" s="56">
        <f>SUMIF('Process information'!$M$65:$M$759,Summary!D295,'Process information'!$R$65:$R$759)</f>
        <v>0</v>
      </c>
      <c r="G295" s="55" t="str">
        <f t="shared" si="9"/>
        <v>-</v>
      </c>
    </row>
    <row r="296" spans="1:7" x14ac:dyDescent="0.25">
      <c r="A296" s="57">
        <v>39</v>
      </c>
      <c r="B296" s="35" t="str">
        <f>IF(ISNA(INDEX('Process information'!$O$65:$O$759,MATCH(Summary!D296,'Process information'!$M$65:$M$759,0))),"",INDEX('Process information'!$O$65:$O$759,MATCH(Summary!D296,'Process information'!$M$65:$M$759,0)))</f>
        <v/>
      </c>
      <c r="C296" s="35" t="str">
        <f>IF(ISNA(INDEX('Process information'!$N$65:$N$759,MATCH(Summary!D296,'Process information'!$M$65:$M$759,0))),"",INDEX('Process information'!$N$65:$N$759,MATCH(Summary!D296,'Process information'!$M$65:$M$759,0)))</f>
        <v/>
      </c>
      <c r="D296" s="35" t="str">
        <f>IF(ISNA(VLOOKUP(A296,'Process information'!$W$65:$X$759,2,0)),"",VLOOKUP(A296,'Process information'!$W$65:$X$759,2,0))</f>
        <v/>
      </c>
      <c r="E296" s="62">
        <f>SUMIF('Process information'!$M$65:$M$759,Summary!D296,'Process information'!$Q$65:$Q$759)</f>
        <v>0</v>
      </c>
      <c r="F296" s="56">
        <f>SUMIF('Process information'!$M$65:$M$759,Summary!D296,'Process information'!$R$65:$R$759)</f>
        <v>0</v>
      </c>
      <c r="G296" s="55" t="str">
        <f t="shared" si="9"/>
        <v>-</v>
      </c>
    </row>
    <row r="297" spans="1:7" x14ac:dyDescent="0.25">
      <c r="A297" s="57">
        <v>40</v>
      </c>
      <c r="B297" s="35" t="str">
        <f>IF(ISNA(INDEX('Process information'!$O$65:$O$759,MATCH(Summary!D297,'Process information'!$M$65:$M$759,0))),"",INDEX('Process information'!$O$65:$O$759,MATCH(Summary!D297,'Process information'!$M$65:$M$759,0)))</f>
        <v/>
      </c>
      <c r="C297" s="35" t="str">
        <f>IF(ISNA(INDEX('Process information'!$N$65:$N$759,MATCH(Summary!D297,'Process information'!$M$65:$M$759,0))),"",INDEX('Process information'!$N$65:$N$759,MATCH(Summary!D297,'Process information'!$M$65:$M$759,0)))</f>
        <v/>
      </c>
      <c r="D297" s="35" t="str">
        <f>IF(ISNA(VLOOKUP(A297,'Process information'!$W$65:$X$759,2,0)),"",VLOOKUP(A297,'Process information'!$W$65:$X$759,2,0))</f>
        <v/>
      </c>
      <c r="E297" s="62">
        <f>SUMIF('Process information'!$M$65:$M$759,Summary!D297,'Process information'!$Q$65:$Q$759)</f>
        <v>0</v>
      </c>
      <c r="F297" s="56">
        <f>SUMIF('Process information'!$M$65:$M$759,Summary!D297,'Process information'!$R$65:$R$759)</f>
        <v>0</v>
      </c>
      <c r="G297" s="55" t="str">
        <f t="shared" si="9"/>
        <v>-</v>
      </c>
    </row>
    <row r="298" spans="1:7" x14ac:dyDescent="0.25">
      <c r="A298" s="57">
        <v>41</v>
      </c>
      <c r="B298" s="35" t="str">
        <f>IF(ISNA(INDEX('Process information'!$O$65:$O$759,MATCH(Summary!D298,'Process information'!$M$65:$M$759,0))),"",INDEX('Process information'!$O$65:$O$759,MATCH(Summary!D298,'Process information'!$M$65:$M$759,0)))</f>
        <v/>
      </c>
      <c r="C298" s="35" t="str">
        <f>IF(ISNA(INDEX('Process information'!$N$65:$N$759,MATCH(Summary!D298,'Process information'!$M$65:$M$759,0))),"",INDEX('Process information'!$N$65:$N$759,MATCH(Summary!D298,'Process information'!$M$65:$M$759,0)))</f>
        <v/>
      </c>
      <c r="D298" s="35" t="str">
        <f>IF(ISNA(VLOOKUP(A298,'Process information'!$W$65:$X$759,2,0)),"",VLOOKUP(A298,'Process information'!$W$65:$X$759,2,0))</f>
        <v/>
      </c>
      <c r="E298" s="62">
        <f>SUMIF('Process information'!$M$65:$M$759,Summary!D298,'Process information'!$Q$65:$Q$759)</f>
        <v>0</v>
      </c>
      <c r="F298" s="56">
        <f>SUMIF('Process information'!$M$65:$M$759,Summary!D298,'Process information'!$R$65:$R$759)</f>
        <v>0</v>
      </c>
      <c r="G298" s="55" t="str">
        <f t="shared" si="9"/>
        <v>-</v>
      </c>
    </row>
    <row r="299" spans="1:7" x14ac:dyDescent="0.25">
      <c r="A299" s="57">
        <v>42</v>
      </c>
      <c r="B299" s="35" t="str">
        <f>IF(ISNA(INDEX('Process information'!$O$65:$O$759,MATCH(Summary!D299,'Process information'!$M$65:$M$759,0))),"",INDEX('Process information'!$O$65:$O$759,MATCH(Summary!D299,'Process information'!$M$65:$M$759,0)))</f>
        <v/>
      </c>
      <c r="C299" s="35" t="str">
        <f>IF(ISNA(INDEX('Process information'!$N$65:$N$759,MATCH(Summary!D299,'Process information'!$M$65:$M$759,0))),"",INDEX('Process information'!$N$65:$N$759,MATCH(Summary!D299,'Process information'!$M$65:$M$759,0)))</f>
        <v/>
      </c>
      <c r="D299" s="35" t="str">
        <f>IF(ISNA(VLOOKUP(A299,'Process information'!$W$65:$X$759,2,0)),"",VLOOKUP(A299,'Process information'!$W$65:$X$759,2,0))</f>
        <v/>
      </c>
      <c r="E299" s="62">
        <f>SUMIF('Process information'!$M$65:$M$759,Summary!D299,'Process information'!$Q$65:$Q$759)</f>
        <v>0</v>
      </c>
      <c r="F299" s="56">
        <f>SUMIF('Process information'!$M$65:$M$759,Summary!D299,'Process information'!$R$65:$R$759)</f>
        <v>0</v>
      </c>
      <c r="G299" s="55" t="str">
        <f t="shared" si="9"/>
        <v>-</v>
      </c>
    </row>
    <row r="300" spans="1:7" x14ac:dyDescent="0.25">
      <c r="A300" s="57">
        <v>43</v>
      </c>
      <c r="B300" s="35" t="str">
        <f>IF(ISNA(INDEX('Process information'!$O$65:$O$759,MATCH(Summary!D300,'Process information'!$M$65:$M$759,0))),"",INDEX('Process information'!$O$65:$O$759,MATCH(Summary!D300,'Process information'!$M$65:$M$759,0)))</f>
        <v/>
      </c>
      <c r="C300" s="35" t="str">
        <f>IF(ISNA(INDEX('Process information'!$N$65:$N$759,MATCH(Summary!D300,'Process information'!$M$65:$M$759,0))),"",INDEX('Process information'!$N$65:$N$759,MATCH(Summary!D300,'Process information'!$M$65:$M$759,0)))</f>
        <v/>
      </c>
      <c r="D300" s="35" t="str">
        <f>IF(ISNA(VLOOKUP(A300,'Process information'!$W$65:$X$759,2,0)),"",VLOOKUP(A300,'Process information'!$W$65:$X$759,2,0))</f>
        <v/>
      </c>
      <c r="E300" s="62">
        <f>SUMIF('Process information'!$M$65:$M$759,Summary!D300,'Process information'!$Q$65:$Q$759)</f>
        <v>0</v>
      </c>
      <c r="F300" s="56">
        <f>SUMIF('Process information'!$M$65:$M$759,Summary!D300,'Process information'!$R$65:$R$759)</f>
        <v>0</v>
      </c>
      <c r="G300" s="55" t="str">
        <f t="shared" si="9"/>
        <v>-</v>
      </c>
    </row>
    <row r="301" spans="1:7" x14ac:dyDescent="0.25">
      <c r="A301" s="57">
        <v>44</v>
      </c>
      <c r="B301" s="35" t="str">
        <f>IF(ISNA(INDEX('Process information'!$O$65:$O$759,MATCH(Summary!D301,'Process information'!$M$65:$M$759,0))),"",INDEX('Process information'!$O$65:$O$759,MATCH(Summary!D301,'Process information'!$M$65:$M$759,0)))</f>
        <v/>
      </c>
      <c r="C301" s="35" t="str">
        <f>IF(ISNA(INDEX('Process information'!$N$65:$N$759,MATCH(Summary!D301,'Process information'!$M$65:$M$759,0))),"",INDEX('Process information'!$N$65:$N$759,MATCH(Summary!D301,'Process information'!$M$65:$M$759,0)))</f>
        <v/>
      </c>
      <c r="D301" s="35" t="str">
        <f>IF(ISNA(VLOOKUP(A301,'Process information'!$W$65:$X$759,2,0)),"",VLOOKUP(A301,'Process information'!$W$65:$X$759,2,0))</f>
        <v/>
      </c>
      <c r="E301" s="62">
        <f>SUMIF('Process information'!$M$65:$M$759,Summary!D301,'Process information'!$Q$65:$Q$759)</f>
        <v>0</v>
      </c>
      <c r="F301" s="56">
        <f>SUMIF('Process information'!$M$65:$M$759,Summary!D301,'Process information'!$R$65:$R$759)</f>
        <v>0</v>
      </c>
      <c r="G301" s="55" t="str">
        <f t="shared" si="9"/>
        <v>-</v>
      </c>
    </row>
    <row r="302" spans="1:7" x14ac:dyDescent="0.25">
      <c r="A302" s="57">
        <v>45</v>
      </c>
      <c r="B302" s="35" t="str">
        <f>IF(ISNA(INDEX('Process information'!$O$65:$O$759,MATCH(Summary!D302,'Process information'!$M$65:$M$759,0))),"",INDEX('Process information'!$O$65:$O$759,MATCH(Summary!D302,'Process information'!$M$65:$M$759,0)))</f>
        <v/>
      </c>
      <c r="C302" s="35" t="str">
        <f>IF(ISNA(INDEX('Process information'!$N$65:$N$759,MATCH(Summary!D302,'Process information'!$M$65:$M$759,0))),"",INDEX('Process information'!$N$65:$N$759,MATCH(Summary!D302,'Process information'!$M$65:$M$759,0)))</f>
        <v/>
      </c>
      <c r="D302" s="35" t="str">
        <f>IF(ISNA(VLOOKUP(A302,'Process information'!$W$65:$X$759,2,0)),"",VLOOKUP(A302,'Process information'!$W$65:$X$759,2,0))</f>
        <v/>
      </c>
      <c r="E302" s="62">
        <f>SUMIF('Process information'!$M$65:$M$759,Summary!D302,'Process information'!$Q$65:$Q$759)</f>
        <v>0</v>
      </c>
      <c r="F302" s="56">
        <f>SUMIF('Process information'!$M$65:$M$759,Summary!D302,'Process information'!$R$65:$R$759)</f>
        <v>0</v>
      </c>
      <c r="G302" s="55" t="str">
        <f t="shared" si="9"/>
        <v>-</v>
      </c>
    </row>
    <row r="303" spans="1:7" x14ac:dyDescent="0.25">
      <c r="A303" s="57">
        <v>46</v>
      </c>
      <c r="B303" s="35" t="str">
        <f>IF(ISNA(INDEX('Process information'!$O$65:$O$759,MATCH(Summary!D303,'Process information'!$M$65:$M$759,0))),"",INDEX('Process information'!$O$65:$O$759,MATCH(Summary!D303,'Process information'!$M$65:$M$759,0)))</f>
        <v/>
      </c>
      <c r="C303" s="35" t="str">
        <f>IF(ISNA(INDEX('Process information'!$N$65:$N$759,MATCH(Summary!D303,'Process information'!$M$65:$M$759,0))),"",INDEX('Process information'!$N$65:$N$759,MATCH(Summary!D303,'Process information'!$M$65:$M$759,0)))</f>
        <v/>
      </c>
      <c r="D303" s="35" t="str">
        <f>IF(ISNA(VLOOKUP(A303,'Process information'!$W$65:$X$759,2,0)),"",VLOOKUP(A303,'Process information'!$W$65:$X$759,2,0))</f>
        <v/>
      </c>
      <c r="E303" s="62">
        <f>SUMIF('Process information'!$M$65:$M$759,Summary!D303,'Process information'!$Q$65:$Q$759)</f>
        <v>0</v>
      </c>
      <c r="F303" s="56">
        <f>SUMIF('Process information'!$M$65:$M$759,Summary!D303,'Process information'!$R$65:$R$759)</f>
        <v>0</v>
      </c>
      <c r="G303" s="55" t="str">
        <f t="shared" si="9"/>
        <v>-</v>
      </c>
    </row>
    <row r="304" spans="1:7" x14ac:dyDescent="0.25">
      <c r="A304" s="57">
        <v>47</v>
      </c>
      <c r="B304" s="35" t="str">
        <f>IF(ISNA(INDEX('Process information'!$O$65:$O$759,MATCH(Summary!D304,'Process information'!$M$65:$M$759,0))),"",INDEX('Process information'!$O$65:$O$759,MATCH(Summary!D304,'Process information'!$M$65:$M$759,0)))</f>
        <v/>
      </c>
      <c r="C304" s="35" t="str">
        <f>IF(ISNA(INDEX('Process information'!$N$65:$N$759,MATCH(Summary!D304,'Process information'!$M$65:$M$759,0))),"",INDEX('Process information'!$N$65:$N$759,MATCH(Summary!D304,'Process information'!$M$65:$M$759,0)))</f>
        <v/>
      </c>
      <c r="D304" s="35" t="str">
        <f>IF(ISNA(VLOOKUP(A304,'Process information'!$W$65:$X$759,2,0)),"",VLOOKUP(A304,'Process information'!$W$65:$X$759,2,0))</f>
        <v/>
      </c>
      <c r="E304" s="62">
        <f>SUMIF('Process information'!$M$65:$M$759,Summary!D304,'Process information'!$Q$65:$Q$759)</f>
        <v>0</v>
      </c>
      <c r="F304" s="56">
        <f>SUMIF('Process information'!$M$65:$M$759,Summary!D304,'Process information'!$R$65:$R$759)</f>
        <v>0</v>
      </c>
      <c r="G304" s="55" t="str">
        <f t="shared" si="9"/>
        <v>-</v>
      </c>
    </row>
    <row r="305" spans="1:7" x14ac:dyDescent="0.25">
      <c r="A305" s="57">
        <v>48</v>
      </c>
      <c r="B305" s="35" t="str">
        <f>IF(ISNA(INDEX('Process information'!$O$65:$O$759,MATCH(Summary!D305,'Process information'!$M$65:$M$759,0))),"",INDEX('Process information'!$O$65:$O$759,MATCH(Summary!D305,'Process information'!$M$65:$M$759,0)))</f>
        <v/>
      </c>
      <c r="C305" s="35" t="str">
        <f>IF(ISNA(INDEX('Process information'!$N$65:$N$759,MATCH(Summary!D305,'Process information'!$M$65:$M$759,0))),"",INDEX('Process information'!$N$65:$N$759,MATCH(Summary!D305,'Process information'!$M$65:$M$759,0)))</f>
        <v/>
      </c>
      <c r="D305" s="35" t="str">
        <f>IF(ISNA(VLOOKUP(A305,'Process information'!$W$65:$X$759,2,0)),"",VLOOKUP(A305,'Process information'!$W$65:$X$759,2,0))</f>
        <v/>
      </c>
      <c r="E305" s="62">
        <f>SUMIF('Process information'!$M$65:$M$759,Summary!D305,'Process information'!$Q$65:$Q$759)</f>
        <v>0</v>
      </c>
      <c r="F305" s="56">
        <f>SUMIF('Process information'!$M$65:$M$759,Summary!D305,'Process information'!$R$65:$R$759)</f>
        <v>0</v>
      </c>
      <c r="G305" s="55" t="str">
        <f t="shared" si="9"/>
        <v>-</v>
      </c>
    </row>
    <row r="306" spans="1:7" x14ac:dyDescent="0.25">
      <c r="A306" s="57">
        <v>49</v>
      </c>
      <c r="B306" s="35" t="str">
        <f>IF(ISNA(INDEX('Process information'!$O$65:$O$759,MATCH(Summary!D306,'Process information'!$M$65:$M$759,0))),"",INDEX('Process information'!$O$65:$O$759,MATCH(Summary!D306,'Process information'!$M$65:$M$759,0)))</f>
        <v/>
      </c>
      <c r="C306" s="35" t="str">
        <f>IF(ISNA(INDEX('Process information'!$N$65:$N$759,MATCH(Summary!D306,'Process information'!$M$65:$M$759,0))),"",INDEX('Process information'!$N$65:$N$759,MATCH(Summary!D306,'Process information'!$M$65:$M$759,0)))</f>
        <v/>
      </c>
      <c r="D306" s="35" t="str">
        <f>IF(ISNA(VLOOKUP(A306,'Process information'!$W$65:$X$759,2,0)),"",VLOOKUP(A306,'Process information'!$W$65:$X$759,2,0))</f>
        <v/>
      </c>
      <c r="E306" s="62">
        <f>SUMIF('Process information'!$M$65:$M$759,Summary!D306,'Process information'!$Q$65:$Q$759)</f>
        <v>0</v>
      </c>
      <c r="F306" s="56">
        <f>SUMIF('Process information'!$M$65:$M$759,Summary!D306,'Process information'!$R$65:$R$759)</f>
        <v>0</v>
      </c>
      <c r="G306" s="55" t="str">
        <f t="shared" si="9"/>
        <v>-</v>
      </c>
    </row>
    <row r="307" spans="1:7" x14ac:dyDescent="0.25">
      <c r="A307" s="57">
        <v>50</v>
      </c>
      <c r="B307" s="35" t="str">
        <f>IF(ISNA(INDEX('Process information'!$O$65:$O$759,MATCH(Summary!D307,'Process information'!$M$65:$M$759,0))),"",INDEX('Process information'!$O$65:$O$759,MATCH(Summary!D307,'Process information'!$M$65:$M$759,0)))</f>
        <v/>
      </c>
      <c r="C307" s="35" t="str">
        <f>IF(ISNA(INDEX('Process information'!$N$65:$N$759,MATCH(Summary!D307,'Process information'!$M$65:$M$759,0))),"",INDEX('Process information'!$N$65:$N$759,MATCH(Summary!D307,'Process information'!$M$65:$M$759,0)))</f>
        <v/>
      </c>
      <c r="D307" s="35" t="str">
        <f>IF(ISNA(VLOOKUP(A307,'Process information'!$W$65:$X$759,2,0)),"",VLOOKUP(A307,'Process information'!$W$65:$X$759,2,0))</f>
        <v/>
      </c>
      <c r="E307" s="62">
        <f>SUMIF('Process information'!$M$65:$M$759,Summary!D307,'Process information'!$Q$65:$Q$759)</f>
        <v>0</v>
      </c>
      <c r="F307" s="56">
        <f>SUMIF('Process information'!$M$65:$M$759,Summary!D307,'Process information'!$R$65:$R$759)</f>
        <v>0</v>
      </c>
      <c r="G307" s="55" t="str">
        <f t="shared" si="9"/>
        <v>-</v>
      </c>
    </row>
    <row r="308" spans="1:7" x14ac:dyDescent="0.25">
      <c r="A308" s="57">
        <v>51</v>
      </c>
      <c r="B308" s="35" t="str">
        <f>IF(ISNA(INDEX('Process information'!$O$65:$O$759,MATCH(Summary!D308,'Process information'!$M$65:$M$759,0))),"",INDEX('Process information'!$O$65:$O$759,MATCH(Summary!D308,'Process information'!$M$65:$M$759,0)))</f>
        <v/>
      </c>
      <c r="C308" s="35" t="str">
        <f>IF(ISNA(INDEX('Process information'!$N$65:$N$759,MATCH(Summary!D308,'Process information'!$M$65:$M$759,0))),"",INDEX('Process information'!$N$65:$N$759,MATCH(Summary!D308,'Process information'!$M$65:$M$759,0)))</f>
        <v/>
      </c>
      <c r="D308" s="35" t="str">
        <f>IF(ISNA(VLOOKUP(A308,'Process information'!$W$65:$X$759,2,0)),"",VLOOKUP(A308,'Process information'!$W$65:$X$759,2,0))</f>
        <v/>
      </c>
      <c r="E308" s="62">
        <f>SUMIF('Process information'!$M$65:$M$759,Summary!D308,'Process information'!$Q$65:$Q$759)</f>
        <v>0</v>
      </c>
      <c r="F308" s="56">
        <f>SUMIF('Process information'!$M$65:$M$759,Summary!D308,'Process information'!$R$65:$R$759)</f>
        <v>0</v>
      </c>
      <c r="G308" s="55" t="str">
        <f t="shared" si="9"/>
        <v>-</v>
      </c>
    </row>
    <row r="309" spans="1:7" x14ac:dyDescent="0.25">
      <c r="A309" s="57">
        <v>52</v>
      </c>
      <c r="B309" s="35" t="str">
        <f>IF(ISNA(INDEX('Process information'!$O$65:$O$759,MATCH(Summary!D309,'Process information'!$M$65:$M$759,0))),"",INDEX('Process information'!$O$65:$O$759,MATCH(Summary!D309,'Process information'!$M$65:$M$759,0)))</f>
        <v/>
      </c>
      <c r="C309" s="35" t="str">
        <f>IF(ISNA(INDEX('Process information'!$N$65:$N$759,MATCH(Summary!D309,'Process information'!$M$65:$M$759,0))),"",INDEX('Process information'!$N$65:$N$759,MATCH(Summary!D309,'Process information'!$M$65:$M$759,0)))</f>
        <v/>
      </c>
      <c r="D309" s="35" t="str">
        <f>IF(ISNA(VLOOKUP(A309,'Process information'!$W$65:$X$759,2,0)),"",VLOOKUP(A309,'Process information'!$W$65:$X$759,2,0))</f>
        <v/>
      </c>
      <c r="E309" s="62">
        <f>SUMIF('Process information'!$M$65:$M$759,Summary!D309,'Process information'!$Q$65:$Q$759)</f>
        <v>0</v>
      </c>
      <c r="F309" s="56">
        <f>SUMIF('Process information'!$M$65:$M$759,Summary!D309,'Process information'!$R$65:$R$759)</f>
        <v>0</v>
      </c>
      <c r="G309" s="55" t="str">
        <f t="shared" si="9"/>
        <v>-</v>
      </c>
    </row>
    <row r="310" spans="1:7" x14ac:dyDescent="0.25">
      <c r="A310" s="57">
        <v>53</v>
      </c>
      <c r="B310" s="35" t="str">
        <f>IF(ISNA(INDEX('Process information'!$O$65:$O$759,MATCH(Summary!D310,'Process information'!$M$65:$M$759,0))),"",INDEX('Process information'!$O$65:$O$759,MATCH(Summary!D310,'Process information'!$M$65:$M$759,0)))</f>
        <v/>
      </c>
      <c r="C310" s="35" t="str">
        <f>IF(ISNA(INDEX('Process information'!$N$65:$N$759,MATCH(Summary!D310,'Process information'!$M$65:$M$759,0))),"",INDEX('Process information'!$N$65:$N$759,MATCH(Summary!D310,'Process information'!$M$65:$M$759,0)))</f>
        <v/>
      </c>
      <c r="D310" s="35" t="str">
        <f>IF(ISNA(VLOOKUP(A310,'Process information'!$W$65:$X$759,2,0)),"",VLOOKUP(A310,'Process information'!$W$65:$X$759,2,0))</f>
        <v/>
      </c>
      <c r="E310" s="62">
        <f>SUMIF('Process information'!$M$65:$M$759,Summary!D310,'Process information'!$Q$65:$Q$759)</f>
        <v>0</v>
      </c>
      <c r="F310" s="56">
        <f>SUMIF('Process information'!$M$65:$M$759,Summary!D310,'Process information'!$R$65:$R$759)</f>
        <v>0</v>
      </c>
      <c r="G310" s="55" t="str">
        <f t="shared" si="9"/>
        <v>-</v>
      </c>
    </row>
    <row r="311" spans="1:7" x14ac:dyDescent="0.25">
      <c r="A311" s="57">
        <v>54</v>
      </c>
      <c r="B311" s="35" t="str">
        <f>IF(ISNA(INDEX('Process information'!$O$65:$O$759,MATCH(Summary!D311,'Process information'!$M$65:$M$759,0))),"",INDEX('Process information'!$O$65:$O$759,MATCH(Summary!D311,'Process information'!$M$65:$M$759,0)))</f>
        <v/>
      </c>
      <c r="C311" s="35" t="str">
        <f>IF(ISNA(INDEX('Process information'!$N$65:$N$759,MATCH(Summary!D311,'Process information'!$M$65:$M$759,0))),"",INDEX('Process information'!$N$65:$N$759,MATCH(Summary!D311,'Process information'!$M$65:$M$759,0)))</f>
        <v/>
      </c>
      <c r="D311" s="35" t="str">
        <f>IF(ISNA(VLOOKUP(A311,'Process information'!$W$65:$X$759,2,0)),"",VLOOKUP(A311,'Process information'!$W$65:$X$759,2,0))</f>
        <v/>
      </c>
      <c r="E311" s="62">
        <f>SUMIF('Process information'!$M$65:$M$759,Summary!D311,'Process information'!$Q$65:$Q$759)</f>
        <v>0</v>
      </c>
      <c r="F311" s="56">
        <f>SUMIF('Process information'!$M$65:$M$759,Summary!D311,'Process information'!$R$65:$R$759)</f>
        <v>0</v>
      </c>
      <c r="G311" s="55" t="str">
        <f t="shared" si="9"/>
        <v>-</v>
      </c>
    </row>
    <row r="312" spans="1:7" x14ac:dyDescent="0.25">
      <c r="A312" s="57">
        <v>55</v>
      </c>
      <c r="B312" s="35" t="str">
        <f>IF(ISNA(INDEX('Process information'!$O$65:$O$759,MATCH(Summary!D312,'Process information'!$M$65:$M$759,0))),"",INDEX('Process information'!$O$65:$O$759,MATCH(Summary!D312,'Process information'!$M$65:$M$759,0)))</f>
        <v/>
      </c>
      <c r="C312" s="35" t="str">
        <f>IF(ISNA(INDEX('Process information'!$N$65:$N$759,MATCH(Summary!D312,'Process information'!$M$65:$M$759,0))),"",INDEX('Process information'!$N$65:$N$759,MATCH(Summary!D312,'Process information'!$M$65:$M$759,0)))</f>
        <v/>
      </c>
      <c r="D312" s="35" t="str">
        <f>IF(ISNA(VLOOKUP(A312,'Process information'!$W$65:$X$759,2,0)),"",VLOOKUP(A312,'Process information'!$W$65:$X$759,2,0))</f>
        <v/>
      </c>
      <c r="E312" s="62">
        <f>SUMIF('Process information'!$M$65:$M$759,Summary!D312,'Process information'!$Q$65:$Q$759)</f>
        <v>0</v>
      </c>
      <c r="F312" s="56">
        <f>SUMIF('Process information'!$M$65:$M$759,Summary!D312,'Process information'!$R$65:$R$759)</f>
        <v>0</v>
      </c>
      <c r="G312" s="55" t="str">
        <f t="shared" si="9"/>
        <v>-</v>
      </c>
    </row>
    <row r="313" spans="1:7" x14ac:dyDescent="0.25">
      <c r="A313" s="57">
        <v>56</v>
      </c>
      <c r="B313" s="35" t="str">
        <f>IF(ISNA(INDEX('Process information'!$O$65:$O$759,MATCH(Summary!D313,'Process information'!$M$65:$M$759,0))),"",INDEX('Process information'!$O$65:$O$759,MATCH(Summary!D313,'Process information'!$M$65:$M$759,0)))</f>
        <v/>
      </c>
      <c r="C313" s="35" t="str">
        <f>IF(ISNA(INDEX('Process information'!$N$65:$N$759,MATCH(Summary!D313,'Process information'!$M$65:$M$759,0))),"",INDEX('Process information'!$N$65:$N$759,MATCH(Summary!D313,'Process information'!$M$65:$M$759,0)))</f>
        <v/>
      </c>
      <c r="D313" s="35" t="str">
        <f>IF(ISNA(VLOOKUP(A313,'Process information'!$W$65:$X$759,2,0)),"",VLOOKUP(A313,'Process information'!$W$65:$X$759,2,0))</f>
        <v/>
      </c>
      <c r="E313" s="62">
        <f>SUMIF('Process information'!$M$65:$M$759,Summary!D313,'Process information'!$Q$65:$Q$759)</f>
        <v>0</v>
      </c>
      <c r="F313" s="56">
        <f>SUMIF('Process information'!$M$65:$M$759,Summary!D313,'Process information'!$R$65:$R$759)</f>
        <v>0</v>
      </c>
      <c r="G313" s="55" t="str">
        <f t="shared" si="9"/>
        <v>-</v>
      </c>
    </row>
    <row r="314" spans="1:7" x14ac:dyDescent="0.25">
      <c r="A314" s="57">
        <v>57</v>
      </c>
      <c r="B314" s="35" t="str">
        <f>IF(ISNA(INDEX('Process information'!$O$65:$O$759,MATCH(Summary!D314,'Process information'!$M$65:$M$759,0))),"",INDEX('Process information'!$O$65:$O$759,MATCH(Summary!D314,'Process information'!$M$65:$M$759,0)))</f>
        <v/>
      </c>
      <c r="C314" s="35" t="str">
        <f>IF(ISNA(INDEX('Process information'!$N$65:$N$759,MATCH(Summary!D314,'Process information'!$M$65:$M$759,0))),"",INDEX('Process information'!$N$65:$N$759,MATCH(Summary!D314,'Process information'!$M$65:$M$759,0)))</f>
        <v/>
      </c>
      <c r="D314" s="35" t="str">
        <f>IF(ISNA(VLOOKUP(A314,'Process information'!$W$65:$X$759,2,0)),"",VLOOKUP(A314,'Process information'!$W$65:$X$759,2,0))</f>
        <v/>
      </c>
      <c r="E314" s="62">
        <f>SUMIF('Process information'!$M$65:$M$759,Summary!D314,'Process information'!$Q$65:$Q$759)</f>
        <v>0</v>
      </c>
      <c r="F314" s="56">
        <f>SUMIF('Process information'!$M$65:$M$759,Summary!D314,'Process information'!$R$65:$R$759)</f>
        <v>0</v>
      </c>
      <c r="G314" s="55" t="str">
        <f t="shared" si="9"/>
        <v>-</v>
      </c>
    </row>
    <row r="315" spans="1:7" x14ac:dyDescent="0.25">
      <c r="A315" s="57">
        <v>58</v>
      </c>
      <c r="B315" s="35" t="str">
        <f>IF(ISNA(INDEX('Process information'!$O$65:$O$759,MATCH(Summary!D315,'Process information'!$M$65:$M$759,0))),"",INDEX('Process information'!$O$65:$O$759,MATCH(Summary!D315,'Process information'!$M$65:$M$759,0)))</f>
        <v/>
      </c>
      <c r="C315" s="35" t="str">
        <f>IF(ISNA(INDEX('Process information'!$N$65:$N$759,MATCH(Summary!D315,'Process information'!$M$65:$M$759,0))),"",INDEX('Process information'!$N$65:$N$759,MATCH(Summary!D315,'Process information'!$M$65:$M$759,0)))</f>
        <v/>
      </c>
      <c r="D315" s="35" t="str">
        <f>IF(ISNA(VLOOKUP(A315,'Process information'!$W$65:$X$759,2,0)),"",VLOOKUP(A315,'Process information'!$W$65:$X$759,2,0))</f>
        <v/>
      </c>
      <c r="E315" s="62">
        <f>SUMIF('Process information'!$M$65:$M$759,Summary!D315,'Process information'!$Q$65:$Q$759)</f>
        <v>0</v>
      </c>
      <c r="F315" s="56">
        <f>SUMIF('Process information'!$M$65:$M$759,Summary!D315,'Process information'!$R$65:$R$759)</f>
        <v>0</v>
      </c>
      <c r="G315" s="55" t="str">
        <f t="shared" si="9"/>
        <v>-</v>
      </c>
    </row>
    <row r="316" spans="1:7" x14ac:dyDescent="0.25">
      <c r="A316" s="57">
        <v>59</v>
      </c>
      <c r="B316" s="35" t="str">
        <f>IF(ISNA(INDEX('Process information'!$O$65:$O$759,MATCH(Summary!D316,'Process information'!$M$65:$M$759,0))),"",INDEX('Process information'!$O$65:$O$759,MATCH(Summary!D316,'Process information'!$M$65:$M$759,0)))</f>
        <v/>
      </c>
      <c r="C316" s="35" t="str">
        <f>IF(ISNA(INDEX('Process information'!$N$65:$N$759,MATCH(Summary!D316,'Process information'!$M$65:$M$759,0))),"",INDEX('Process information'!$N$65:$N$759,MATCH(Summary!D316,'Process information'!$M$65:$M$759,0)))</f>
        <v/>
      </c>
      <c r="D316" s="35" t="str">
        <f>IF(ISNA(VLOOKUP(A316,'Process information'!$W$65:$X$759,2,0)),"",VLOOKUP(A316,'Process information'!$W$65:$X$759,2,0))</f>
        <v/>
      </c>
      <c r="E316" s="62">
        <f>SUMIF('Process information'!$M$65:$M$759,Summary!D316,'Process information'!$Q$65:$Q$759)</f>
        <v>0</v>
      </c>
      <c r="F316" s="56">
        <f>SUMIF('Process information'!$M$65:$M$759,Summary!D316,'Process information'!$R$65:$R$759)</f>
        <v>0</v>
      </c>
      <c r="G316" s="55" t="str">
        <f t="shared" si="9"/>
        <v>-</v>
      </c>
    </row>
    <row r="317" spans="1:7" x14ac:dyDescent="0.25">
      <c r="A317" s="57">
        <v>60</v>
      </c>
      <c r="B317" s="35" t="str">
        <f>IF(ISNA(INDEX('Process information'!$O$65:$O$759,MATCH(Summary!D317,'Process information'!$M$65:$M$759,0))),"",INDEX('Process information'!$O$65:$O$759,MATCH(Summary!D317,'Process information'!$M$65:$M$759,0)))</f>
        <v/>
      </c>
      <c r="C317" s="35" t="str">
        <f>IF(ISNA(INDEX('Process information'!$N$65:$N$759,MATCH(Summary!D317,'Process information'!$M$65:$M$759,0))),"",INDEX('Process information'!$N$65:$N$759,MATCH(Summary!D317,'Process information'!$M$65:$M$759,0)))</f>
        <v/>
      </c>
      <c r="D317" s="35" t="str">
        <f>IF(ISNA(VLOOKUP(A317,'Process information'!$W$65:$X$759,2,0)),"",VLOOKUP(A317,'Process information'!$W$65:$X$759,2,0))</f>
        <v/>
      </c>
      <c r="E317" s="62">
        <f>SUMIF('Process information'!$M$65:$M$759,Summary!D317,'Process information'!$Q$65:$Q$759)</f>
        <v>0</v>
      </c>
      <c r="F317" s="56">
        <f>SUMIF('Process information'!$M$65:$M$759,Summary!D317,'Process information'!$R$65:$R$759)</f>
        <v>0</v>
      </c>
      <c r="G317" s="55" t="str">
        <f t="shared" si="9"/>
        <v>-</v>
      </c>
    </row>
    <row r="318" spans="1:7" x14ac:dyDescent="0.25">
      <c r="A318" s="57">
        <v>61</v>
      </c>
      <c r="B318" s="35" t="str">
        <f>IF(ISNA(INDEX('Process information'!$O$65:$O$759,MATCH(Summary!D318,'Process information'!$M$65:$M$759,0))),"",INDEX('Process information'!$O$65:$O$759,MATCH(Summary!D318,'Process information'!$M$65:$M$759,0)))</f>
        <v/>
      </c>
      <c r="C318" s="35" t="str">
        <f>IF(ISNA(INDEX('Process information'!$N$65:$N$759,MATCH(Summary!D318,'Process information'!$M$65:$M$759,0))),"",INDEX('Process information'!$N$65:$N$759,MATCH(Summary!D318,'Process information'!$M$65:$M$759,0)))</f>
        <v/>
      </c>
      <c r="D318" s="35" t="str">
        <f>IF(ISNA(VLOOKUP(A318,'Process information'!$W$65:$X$759,2,0)),"",VLOOKUP(A318,'Process information'!$W$65:$X$759,2,0))</f>
        <v/>
      </c>
      <c r="E318" s="62">
        <f>SUMIF('Process information'!$M$65:$M$759,Summary!D318,'Process information'!$Q$65:$Q$759)</f>
        <v>0</v>
      </c>
      <c r="F318" s="56">
        <f>SUMIF('Process information'!$M$65:$M$759,Summary!D318,'Process information'!$R$65:$R$759)</f>
        <v>0</v>
      </c>
      <c r="G318" s="55" t="str">
        <f t="shared" si="9"/>
        <v>-</v>
      </c>
    </row>
    <row r="319" spans="1:7" x14ac:dyDescent="0.25">
      <c r="A319" s="57">
        <v>62</v>
      </c>
      <c r="B319" s="35" t="str">
        <f>IF(ISNA(INDEX('Process information'!$O$65:$O$759,MATCH(Summary!D319,'Process information'!$M$65:$M$759,0))),"",INDEX('Process information'!$O$65:$O$759,MATCH(Summary!D319,'Process information'!$M$65:$M$759,0)))</f>
        <v/>
      </c>
      <c r="C319" s="35" t="str">
        <f>IF(ISNA(INDEX('Process information'!$N$65:$N$759,MATCH(Summary!D319,'Process information'!$M$65:$M$759,0))),"",INDEX('Process information'!$N$65:$N$759,MATCH(Summary!D319,'Process information'!$M$65:$M$759,0)))</f>
        <v/>
      </c>
      <c r="D319" s="35" t="str">
        <f>IF(ISNA(VLOOKUP(A319,'Process information'!$W$65:$X$759,2,0)),"",VLOOKUP(A319,'Process information'!$W$65:$X$759,2,0))</f>
        <v/>
      </c>
      <c r="E319" s="62">
        <f>SUMIF('Process information'!$M$65:$M$759,Summary!D319,'Process information'!$Q$65:$Q$759)</f>
        <v>0</v>
      </c>
      <c r="F319" s="56">
        <f>SUMIF('Process information'!$M$65:$M$759,Summary!D319,'Process information'!$R$65:$R$759)</f>
        <v>0</v>
      </c>
      <c r="G319" s="55" t="str">
        <f t="shared" si="9"/>
        <v>-</v>
      </c>
    </row>
    <row r="320" spans="1:7" x14ac:dyDescent="0.25">
      <c r="A320" s="57">
        <v>63</v>
      </c>
      <c r="B320" s="35" t="str">
        <f>IF(ISNA(INDEX('Process information'!$O$65:$O$759,MATCH(Summary!D320,'Process information'!$M$65:$M$759,0))),"",INDEX('Process information'!$O$65:$O$759,MATCH(Summary!D320,'Process information'!$M$65:$M$759,0)))</f>
        <v/>
      </c>
      <c r="C320" s="35" t="str">
        <f>IF(ISNA(INDEX('Process information'!$N$65:$N$759,MATCH(Summary!D320,'Process information'!$M$65:$M$759,0))),"",INDEX('Process information'!$N$65:$N$759,MATCH(Summary!D320,'Process information'!$M$65:$M$759,0)))</f>
        <v/>
      </c>
      <c r="D320" s="35" t="str">
        <f>IF(ISNA(VLOOKUP(A320,'Process information'!$W$65:$X$759,2,0)),"",VLOOKUP(A320,'Process information'!$W$65:$X$759,2,0))</f>
        <v/>
      </c>
      <c r="E320" s="62">
        <f>SUMIF('Process information'!$M$65:$M$759,Summary!D320,'Process information'!$Q$65:$Q$759)</f>
        <v>0</v>
      </c>
      <c r="F320" s="56">
        <f>SUMIF('Process information'!$M$65:$M$759,Summary!D320,'Process information'!$R$65:$R$759)</f>
        <v>0</v>
      </c>
      <c r="G320" s="55" t="str">
        <f t="shared" si="9"/>
        <v>-</v>
      </c>
    </row>
    <row r="321" spans="1:7" x14ac:dyDescent="0.25">
      <c r="A321" s="57">
        <v>64</v>
      </c>
      <c r="B321" s="35" t="str">
        <f>IF(ISNA(INDEX('Process information'!$O$65:$O$759,MATCH(Summary!D321,'Process information'!$M$65:$M$759,0))),"",INDEX('Process information'!$O$65:$O$759,MATCH(Summary!D321,'Process information'!$M$65:$M$759,0)))</f>
        <v/>
      </c>
      <c r="C321" s="35" t="str">
        <f>IF(ISNA(INDEX('Process information'!$N$65:$N$759,MATCH(Summary!D321,'Process information'!$M$65:$M$759,0))),"",INDEX('Process information'!$N$65:$N$759,MATCH(Summary!D321,'Process information'!$M$65:$M$759,0)))</f>
        <v/>
      </c>
      <c r="D321" s="35" t="str">
        <f>IF(ISNA(VLOOKUP(A321,'Process information'!$W$65:$X$759,2,0)),"",VLOOKUP(A321,'Process information'!$W$65:$X$759,2,0))</f>
        <v/>
      </c>
      <c r="E321" s="62">
        <f>SUMIF('Process information'!$M$65:$M$759,Summary!D321,'Process information'!$Q$65:$Q$759)</f>
        <v>0</v>
      </c>
      <c r="F321" s="56">
        <f>SUMIF('Process information'!$M$65:$M$759,Summary!D321,'Process information'!$R$65:$R$759)</f>
        <v>0</v>
      </c>
      <c r="G321" s="55" t="str">
        <f t="shared" si="9"/>
        <v>-</v>
      </c>
    </row>
    <row r="322" spans="1:7" x14ac:dyDescent="0.25">
      <c r="A322" s="57">
        <v>65</v>
      </c>
      <c r="B322" s="35" t="str">
        <f>IF(ISNA(INDEX('Process information'!$O$65:$O$759,MATCH(Summary!D322,'Process information'!$M$65:$M$759,0))),"",INDEX('Process information'!$O$65:$O$759,MATCH(Summary!D322,'Process information'!$M$65:$M$759,0)))</f>
        <v/>
      </c>
      <c r="C322" s="35" t="str">
        <f>IF(ISNA(INDEX('Process information'!$N$65:$N$759,MATCH(Summary!D322,'Process information'!$M$65:$M$759,0))),"",INDEX('Process information'!$N$65:$N$759,MATCH(Summary!D322,'Process information'!$M$65:$M$759,0)))</f>
        <v/>
      </c>
      <c r="D322" s="35" t="str">
        <f>IF(ISNA(VLOOKUP(A322,'Process information'!$W$65:$X$759,2,0)),"",VLOOKUP(A322,'Process information'!$W$65:$X$759,2,0))</f>
        <v/>
      </c>
      <c r="E322" s="62">
        <f>SUMIF('Process information'!$M$65:$M$759,Summary!D322,'Process information'!$Q$65:$Q$759)</f>
        <v>0</v>
      </c>
      <c r="F322" s="56">
        <f>SUMIF('Process information'!$M$65:$M$759,Summary!D322,'Process information'!$R$65:$R$759)</f>
        <v>0</v>
      </c>
      <c r="G322" s="55" t="str">
        <f t="shared" si="9"/>
        <v>-</v>
      </c>
    </row>
    <row r="323" spans="1:7" x14ac:dyDescent="0.25">
      <c r="A323" s="57">
        <v>66</v>
      </c>
      <c r="B323" s="35" t="str">
        <f>IF(ISNA(INDEX('Process information'!$O$65:$O$759,MATCH(Summary!D323,'Process information'!$M$65:$M$759,0))),"",INDEX('Process information'!$O$65:$O$759,MATCH(Summary!D323,'Process information'!$M$65:$M$759,0)))</f>
        <v/>
      </c>
      <c r="C323" s="35" t="str">
        <f>IF(ISNA(INDEX('Process information'!$N$65:$N$759,MATCH(Summary!D323,'Process information'!$M$65:$M$759,0))),"",INDEX('Process information'!$N$65:$N$759,MATCH(Summary!D323,'Process information'!$M$65:$M$759,0)))</f>
        <v/>
      </c>
      <c r="D323" s="35" t="str">
        <f>IF(ISNA(VLOOKUP(A323,'Process information'!$W$65:$X$759,2,0)),"",VLOOKUP(A323,'Process information'!$W$65:$X$759,2,0))</f>
        <v/>
      </c>
      <c r="E323" s="62">
        <f>SUMIF('Process information'!$M$65:$M$759,Summary!D323,'Process information'!$Q$65:$Q$759)</f>
        <v>0</v>
      </c>
      <c r="F323" s="56">
        <f>SUMIF('Process information'!$M$65:$M$759,Summary!D323,'Process information'!$R$65:$R$759)</f>
        <v>0</v>
      </c>
      <c r="G323" s="55" t="str">
        <f t="shared" ref="G323:G386" si="10">IF(F323&lt;&gt;0,IF(F323&gt;=1000,"Greater Than or Equal to 1,000 mtCO2e","Less Than 1,000 mtCO2e"),"-")</f>
        <v>-</v>
      </c>
    </row>
    <row r="324" spans="1:7" x14ac:dyDescent="0.25">
      <c r="A324" s="57">
        <v>67</v>
      </c>
      <c r="B324" s="35" t="str">
        <f>IF(ISNA(INDEX('Process information'!$O$65:$O$759,MATCH(Summary!D324,'Process information'!$M$65:$M$759,0))),"",INDEX('Process information'!$O$65:$O$759,MATCH(Summary!D324,'Process information'!$M$65:$M$759,0)))</f>
        <v/>
      </c>
      <c r="C324" s="35" t="str">
        <f>IF(ISNA(INDEX('Process information'!$N$65:$N$759,MATCH(Summary!D324,'Process information'!$M$65:$M$759,0))),"",INDEX('Process information'!$N$65:$N$759,MATCH(Summary!D324,'Process information'!$M$65:$M$759,0)))</f>
        <v/>
      </c>
      <c r="D324" s="35" t="str">
        <f>IF(ISNA(VLOOKUP(A324,'Process information'!$W$65:$X$759,2,0)),"",VLOOKUP(A324,'Process information'!$W$65:$X$759,2,0))</f>
        <v/>
      </c>
      <c r="E324" s="62">
        <f>SUMIF('Process information'!$M$65:$M$759,Summary!D324,'Process information'!$Q$65:$Q$759)</f>
        <v>0</v>
      </c>
      <c r="F324" s="56">
        <f>SUMIF('Process information'!$M$65:$M$759,Summary!D324,'Process information'!$R$65:$R$759)</f>
        <v>0</v>
      </c>
      <c r="G324" s="55" t="str">
        <f t="shared" si="10"/>
        <v>-</v>
      </c>
    </row>
    <row r="325" spans="1:7" x14ac:dyDescent="0.25">
      <c r="A325" s="57">
        <v>68</v>
      </c>
      <c r="B325" s="35" t="str">
        <f>IF(ISNA(INDEX('Process information'!$O$65:$O$759,MATCH(Summary!D325,'Process information'!$M$65:$M$759,0))),"",INDEX('Process information'!$O$65:$O$759,MATCH(Summary!D325,'Process information'!$M$65:$M$759,0)))</f>
        <v/>
      </c>
      <c r="C325" s="35" t="str">
        <f>IF(ISNA(INDEX('Process information'!$N$65:$N$759,MATCH(Summary!D325,'Process information'!$M$65:$M$759,0))),"",INDEX('Process information'!$N$65:$N$759,MATCH(Summary!D325,'Process information'!$M$65:$M$759,0)))</f>
        <v/>
      </c>
      <c r="D325" s="35" t="str">
        <f>IF(ISNA(VLOOKUP(A325,'Process information'!$W$65:$X$759,2,0)),"",VLOOKUP(A325,'Process information'!$W$65:$X$759,2,0))</f>
        <v/>
      </c>
      <c r="E325" s="62">
        <f>SUMIF('Process information'!$M$65:$M$759,Summary!D325,'Process information'!$Q$65:$Q$759)</f>
        <v>0</v>
      </c>
      <c r="F325" s="56">
        <f>SUMIF('Process information'!$M$65:$M$759,Summary!D325,'Process information'!$R$65:$R$759)</f>
        <v>0</v>
      </c>
      <c r="G325" s="55" t="str">
        <f t="shared" si="10"/>
        <v>-</v>
      </c>
    </row>
    <row r="326" spans="1:7" x14ac:dyDescent="0.25">
      <c r="A326" s="57">
        <v>69</v>
      </c>
      <c r="B326" s="35" t="str">
        <f>IF(ISNA(INDEX('Process information'!$O$65:$O$759,MATCH(Summary!D326,'Process information'!$M$65:$M$759,0))),"",INDEX('Process information'!$O$65:$O$759,MATCH(Summary!D326,'Process information'!$M$65:$M$759,0)))</f>
        <v/>
      </c>
      <c r="C326" s="35" t="str">
        <f>IF(ISNA(INDEX('Process information'!$N$65:$N$759,MATCH(Summary!D326,'Process information'!$M$65:$M$759,0))),"",INDEX('Process information'!$N$65:$N$759,MATCH(Summary!D326,'Process information'!$M$65:$M$759,0)))</f>
        <v/>
      </c>
      <c r="D326" s="35" t="str">
        <f>IF(ISNA(VLOOKUP(A326,'Process information'!$W$65:$X$759,2,0)),"",VLOOKUP(A326,'Process information'!$W$65:$X$759,2,0))</f>
        <v/>
      </c>
      <c r="E326" s="62">
        <f>SUMIF('Process information'!$M$65:$M$759,Summary!D326,'Process information'!$Q$65:$Q$759)</f>
        <v>0</v>
      </c>
      <c r="F326" s="56">
        <f>SUMIF('Process information'!$M$65:$M$759,Summary!D326,'Process information'!$R$65:$R$759)</f>
        <v>0</v>
      </c>
      <c r="G326" s="55" t="str">
        <f t="shared" si="10"/>
        <v>-</v>
      </c>
    </row>
    <row r="327" spans="1:7" x14ac:dyDescent="0.25">
      <c r="A327" s="57">
        <v>70</v>
      </c>
      <c r="B327" s="35" t="str">
        <f>IF(ISNA(INDEX('Process information'!$O$65:$O$759,MATCH(Summary!D327,'Process information'!$M$65:$M$759,0))),"",INDEX('Process information'!$O$65:$O$759,MATCH(Summary!D327,'Process information'!$M$65:$M$759,0)))</f>
        <v/>
      </c>
      <c r="C327" s="35" t="str">
        <f>IF(ISNA(INDEX('Process information'!$N$65:$N$759,MATCH(Summary!D327,'Process information'!$M$65:$M$759,0))),"",INDEX('Process information'!$N$65:$N$759,MATCH(Summary!D327,'Process information'!$M$65:$M$759,0)))</f>
        <v/>
      </c>
      <c r="D327" s="35" t="str">
        <f>IF(ISNA(VLOOKUP(A327,'Process information'!$W$65:$X$759,2,0)),"",VLOOKUP(A327,'Process information'!$W$65:$X$759,2,0))</f>
        <v/>
      </c>
      <c r="E327" s="62">
        <f>SUMIF('Process information'!$M$65:$M$759,Summary!D327,'Process information'!$Q$65:$Q$759)</f>
        <v>0</v>
      </c>
      <c r="F327" s="56">
        <f>SUMIF('Process information'!$M$65:$M$759,Summary!D327,'Process information'!$R$65:$R$759)</f>
        <v>0</v>
      </c>
      <c r="G327" s="55" t="str">
        <f t="shared" si="10"/>
        <v>-</v>
      </c>
    </row>
    <row r="328" spans="1:7" x14ac:dyDescent="0.25">
      <c r="A328" s="57">
        <v>71</v>
      </c>
      <c r="B328" s="35" t="str">
        <f>IF(ISNA(INDEX('Process information'!$O$65:$O$759,MATCH(Summary!D328,'Process information'!$M$65:$M$759,0))),"",INDEX('Process information'!$O$65:$O$759,MATCH(Summary!D328,'Process information'!$M$65:$M$759,0)))</f>
        <v/>
      </c>
      <c r="C328" s="35" t="str">
        <f>IF(ISNA(INDEX('Process information'!$N$65:$N$759,MATCH(Summary!D328,'Process information'!$M$65:$M$759,0))),"",INDEX('Process information'!$N$65:$N$759,MATCH(Summary!D328,'Process information'!$M$65:$M$759,0)))</f>
        <v/>
      </c>
      <c r="D328" s="35" t="str">
        <f>IF(ISNA(VLOOKUP(A328,'Process information'!$W$65:$X$759,2,0)),"",VLOOKUP(A328,'Process information'!$W$65:$X$759,2,0))</f>
        <v/>
      </c>
      <c r="E328" s="62">
        <f>SUMIF('Process information'!$M$65:$M$759,Summary!D328,'Process information'!$Q$65:$Q$759)</f>
        <v>0</v>
      </c>
      <c r="F328" s="56">
        <f>SUMIF('Process information'!$M$65:$M$759,Summary!D328,'Process information'!$R$65:$R$759)</f>
        <v>0</v>
      </c>
      <c r="G328" s="55" t="str">
        <f t="shared" si="10"/>
        <v>-</v>
      </c>
    </row>
    <row r="329" spans="1:7" x14ac:dyDescent="0.25">
      <c r="A329" s="57">
        <v>72</v>
      </c>
      <c r="B329" s="35" t="str">
        <f>IF(ISNA(INDEX('Process information'!$O$65:$O$759,MATCH(Summary!D329,'Process information'!$M$65:$M$759,0))),"",INDEX('Process information'!$O$65:$O$759,MATCH(Summary!D329,'Process information'!$M$65:$M$759,0)))</f>
        <v/>
      </c>
      <c r="C329" s="35" t="str">
        <f>IF(ISNA(INDEX('Process information'!$N$65:$N$759,MATCH(Summary!D329,'Process information'!$M$65:$M$759,0))),"",INDEX('Process information'!$N$65:$N$759,MATCH(Summary!D329,'Process information'!$M$65:$M$759,0)))</f>
        <v/>
      </c>
      <c r="D329" s="35" t="str">
        <f>IF(ISNA(VLOOKUP(A329,'Process information'!$W$65:$X$759,2,0)),"",VLOOKUP(A329,'Process information'!$W$65:$X$759,2,0))</f>
        <v/>
      </c>
      <c r="E329" s="62">
        <f>SUMIF('Process information'!$M$65:$M$759,Summary!D329,'Process information'!$Q$65:$Q$759)</f>
        <v>0</v>
      </c>
      <c r="F329" s="56">
        <f>SUMIF('Process information'!$M$65:$M$759,Summary!D329,'Process information'!$R$65:$R$759)</f>
        <v>0</v>
      </c>
      <c r="G329" s="55" t="str">
        <f t="shared" si="10"/>
        <v>-</v>
      </c>
    </row>
    <row r="330" spans="1:7" x14ac:dyDescent="0.25">
      <c r="A330" s="57">
        <v>73</v>
      </c>
      <c r="B330" s="35" t="str">
        <f>IF(ISNA(INDEX('Process information'!$O$65:$O$759,MATCH(Summary!D330,'Process information'!$M$65:$M$759,0))),"",INDEX('Process information'!$O$65:$O$759,MATCH(Summary!D330,'Process information'!$M$65:$M$759,0)))</f>
        <v/>
      </c>
      <c r="C330" s="35" t="str">
        <f>IF(ISNA(INDEX('Process information'!$N$65:$N$759,MATCH(Summary!D330,'Process information'!$M$65:$M$759,0))),"",INDEX('Process information'!$N$65:$N$759,MATCH(Summary!D330,'Process information'!$M$65:$M$759,0)))</f>
        <v/>
      </c>
      <c r="D330" s="35" t="str">
        <f>IF(ISNA(VLOOKUP(A330,'Process information'!$W$65:$X$759,2,0)),"",VLOOKUP(A330,'Process information'!$W$65:$X$759,2,0))</f>
        <v/>
      </c>
      <c r="E330" s="62">
        <f>SUMIF('Process information'!$M$65:$M$759,Summary!D330,'Process information'!$Q$65:$Q$759)</f>
        <v>0</v>
      </c>
      <c r="F330" s="56">
        <f>SUMIF('Process information'!$M$65:$M$759,Summary!D330,'Process information'!$R$65:$R$759)</f>
        <v>0</v>
      </c>
      <c r="G330" s="55" t="str">
        <f t="shared" si="10"/>
        <v>-</v>
      </c>
    </row>
    <row r="331" spans="1:7" x14ac:dyDescent="0.25">
      <c r="A331" s="57">
        <v>74</v>
      </c>
      <c r="B331" s="35" t="str">
        <f>IF(ISNA(INDEX('Process information'!$O$65:$O$759,MATCH(Summary!D331,'Process information'!$M$65:$M$759,0))),"",INDEX('Process information'!$O$65:$O$759,MATCH(Summary!D331,'Process information'!$M$65:$M$759,0)))</f>
        <v/>
      </c>
      <c r="C331" s="35" t="str">
        <f>IF(ISNA(INDEX('Process information'!$N$65:$N$759,MATCH(Summary!D331,'Process information'!$M$65:$M$759,0))),"",INDEX('Process information'!$N$65:$N$759,MATCH(Summary!D331,'Process information'!$M$65:$M$759,0)))</f>
        <v/>
      </c>
      <c r="D331" s="35" t="str">
        <f>IF(ISNA(VLOOKUP(A331,'Process information'!$W$65:$X$759,2,0)),"",VLOOKUP(A331,'Process information'!$W$65:$X$759,2,0))</f>
        <v/>
      </c>
      <c r="E331" s="62">
        <f>SUMIF('Process information'!$M$65:$M$759,Summary!D331,'Process information'!$Q$65:$Q$759)</f>
        <v>0</v>
      </c>
      <c r="F331" s="56">
        <f>SUMIF('Process information'!$M$65:$M$759,Summary!D331,'Process information'!$R$65:$R$759)</f>
        <v>0</v>
      </c>
      <c r="G331" s="55" t="str">
        <f t="shared" si="10"/>
        <v>-</v>
      </c>
    </row>
    <row r="332" spans="1:7" x14ac:dyDescent="0.25">
      <c r="A332" s="57">
        <v>75</v>
      </c>
      <c r="B332" s="35" t="str">
        <f>IF(ISNA(INDEX('Process information'!$O$65:$O$759,MATCH(Summary!D332,'Process information'!$M$65:$M$759,0))),"",INDEX('Process information'!$O$65:$O$759,MATCH(Summary!D332,'Process information'!$M$65:$M$759,0)))</f>
        <v/>
      </c>
      <c r="C332" s="35" t="str">
        <f>IF(ISNA(INDEX('Process information'!$N$65:$N$759,MATCH(Summary!D332,'Process information'!$M$65:$M$759,0))),"",INDEX('Process information'!$N$65:$N$759,MATCH(Summary!D332,'Process information'!$M$65:$M$759,0)))</f>
        <v/>
      </c>
      <c r="D332" s="35" t="str">
        <f>IF(ISNA(VLOOKUP(A332,'Process information'!$W$65:$X$759,2,0)),"",VLOOKUP(A332,'Process information'!$W$65:$X$759,2,0))</f>
        <v/>
      </c>
      <c r="E332" s="62">
        <f>SUMIF('Process information'!$M$65:$M$759,Summary!D332,'Process information'!$Q$65:$Q$759)</f>
        <v>0</v>
      </c>
      <c r="F332" s="56">
        <f>SUMIF('Process information'!$M$65:$M$759,Summary!D332,'Process information'!$R$65:$R$759)</f>
        <v>0</v>
      </c>
      <c r="G332" s="55" t="str">
        <f t="shared" si="10"/>
        <v>-</v>
      </c>
    </row>
    <row r="333" spans="1:7" x14ac:dyDescent="0.25">
      <c r="A333" s="57">
        <v>76</v>
      </c>
      <c r="B333" s="35" t="str">
        <f>IF(ISNA(INDEX('Process information'!$O$65:$O$759,MATCH(Summary!D333,'Process information'!$M$65:$M$759,0))),"",INDEX('Process information'!$O$65:$O$759,MATCH(Summary!D333,'Process information'!$M$65:$M$759,0)))</f>
        <v/>
      </c>
      <c r="C333" s="35" t="str">
        <f>IF(ISNA(INDEX('Process information'!$N$65:$N$759,MATCH(Summary!D333,'Process information'!$M$65:$M$759,0))),"",INDEX('Process information'!$N$65:$N$759,MATCH(Summary!D333,'Process information'!$M$65:$M$759,0)))</f>
        <v/>
      </c>
      <c r="D333" s="35" t="str">
        <f>IF(ISNA(VLOOKUP(A333,'Process information'!$W$65:$X$759,2,0)),"",VLOOKUP(A333,'Process information'!$W$65:$X$759,2,0))</f>
        <v/>
      </c>
      <c r="E333" s="62">
        <f>SUMIF('Process information'!$M$65:$M$759,Summary!D333,'Process information'!$Q$65:$Q$759)</f>
        <v>0</v>
      </c>
      <c r="F333" s="56">
        <f>SUMIF('Process information'!$M$65:$M$759,Summary!D333,'Process information'!$R$65:$R$759)</f>
        <v>0</v>
      </c>
      <c r="G333" s="55" t="str">
        <f t="shared" si="10"/>
        <v>-</v>
      </c>
    </row>
    <row r="334" spans="1:7" x14ac:dyDescent="0.25">
      <c r="A334" s="57">
        <v>77</v>
      </c>
      <c r="B334" s="35" t="str">
        <f>IF(ISNA(INDEX('Process information'!$O$65:$O$759,MATCH(Summary!D334,'Process information'!$M$65:$M$759,0))),"",INDEX('Process information'!$O$65:$O$759,MATCH(Summary!D334,'Process information'!$M$65:$M$759,0)))</f>
        <v/>
      </c>
      <c r="C334" s="35" t="str">
        <f>IF(ISNA(INDEX('Process information'!$N$65:$N$759,MATCH(Summary!D334,'Process information'!$M$65:$M$759,0))),"",INDEX('Process information'!$N$65:$N$759,MATCH(Summary!D334,'Process information'!$M$65:$M$759,0)))</f>
        <v/>
      </c>
      <c r="D334" s="35" t="str">
        <f>IF(ISNA(VLOOKUP(A334,'Process information'!$W$65:$X$759,2,0)),"",VLOOKUP(A334,'Process information'!$W$65:$X$759,2,0))</f>
        <v/>
      </c>
      <c r="E334" s="62">
        <f>SUMIF('Process information'!$M$65:$M$759,Summary!D334,'Process information'!$Q$65:$Q$759)</f>
        <v>0</v>
      </c>
      <c r="F334" s="56">
        <f>SUMIF('Process information'!$M$65:$M$759,Summary!D334,'Process information'!$R$65:$R$759)</f>
        <v>0</v>
      </c>
      <c r="G334" s="55" t="str">
        <f t="shared" si="10"/>
        <v>-</v>
      </c>
    </row>
    <row r="335" spans="1:7" x14ac:dyDescent="0.25">
      <c r="A335" s="57">
        <v>78</v>
      </c>
      <c r="B335" s="35" t="str">
        <f>IF(ISNA(INDEX('Process information'!$O$65:$O$759,MATCH(Summary!D335,'Process information'!$M$65:$M$759,0))),"",INDEX('Process information'!$O$65:$O$759,MATCH(Summary!D335,'Process information'!$M$65:$M$759,0)))</f>
        <v/>
      </c>
      <c r="C335" s="35" t="str">
        <f>IF(ISNA(INDEX('Process information'!$N$65:$N$759,MATCH(Summary!D335,'Process information'!$M$65:$M$759,0))),"",INDEX('Process information'!$N$65:$N$759,MATCH(Summary!D335,'Process information'!$M$65:$M$759,0)))</f>
        <v/>
      </c>
      <c r="D335" s="35" t="str">
        <f>IF(ISNA(VLOOKUP(A335,'Process information'!$W$65:$X$759,2,0)),"",VLOOKUP(A335,'Process information'!$W$65:$X$759,2,0))</f>
        <v/>
      </c>
      <c r="E335" s="62">
        <f>SUMIF('Process information'!$M$65:$M$759,Summary!D335,'Process information'!$Q$65:$Q$759)</f>
        <v>0</v>
      </c>
      <c r="F335" s="56">
        <f>SUMIF('Process information'!$M$65:$M$759,Summary!D335,'Process information'!$R$65:$R$759)</f>
        <v>0</v>
      </c>
      <c r="G335" s="55" t="str">
        <f t="shared" si="10"/>
        <v>-</v>
      </c>
    </row>
    <row r="336" spans="1:7" x14ac:dyDescent="0.25">
      <c r="A336" s="57">
        <v>79</v>
      </c>
      <c r="B336" s="35" t="str">
        <f>IF(ISNA(INDEX('Process information'!$O$65:$O$759,MATCH(Summary!D336,'Process information'!$M$65:$M$759,0))),"",INDEX('Process information'!$O$65:$O$759,MATCH(Summary!D336,'Process information'!$M$65:$M$759,0)))</f>
        <v/>
      </c>
      <c r="C336" s="35" t="str">
        <f>IF(ISNA(INDEX('Process information'!$N$65:$N$759,MATCH(Summary!D336,'Process information'!$M$65:$M$759,0))),"",INDEX('Process information'!$N$65:$N$759,MATCH(Summary!D336,'Process information'!$M$65:$M$759,0)))</f>
        <v/>
      </c>
      <c r="D336" s="35" t="str">
        <f>IF(ISNA(VLOOKUP(A336,'Process information'!$W$65:$X$759,2,0)),"",VLOOKUP(A336,'Process information'!$W$65:$X$759,2,0))</f>
        <v/>
      </c>
      <c r="E336" s="62">
        <f>SUMIF('Process information'!$M$65:$M$759,Summary!D336,'Process information'!$Q$65:$Q$759)</f>
        <v>0</v>
      </c>
      <c r="F336" s="56">
        <f>SUMIF('Process information'!$M$65:$M$759,Summary!D336,'Process information'!$R$65:$R$759)</f>
        <v>0</v>
      </c>
      <c r="G336" s="55" t="str">
        <f t="shared" si="10"/>
        <v>-</v>
      </c>
    </row>
    <row r="337" spans="1:7" x14ac:dyDescent="0.25">
      <c r="A337" s="57">
        <v>80</v>
      </c>
      <c r="B337" s="35" t="str">
        <f>IF(ISNA(INDEX('Process information'!$O$65:$O$759,MATCH(Summary!D337,'Process information'!$M$65:$M$759,0))),"",INDEX('Process information'!$O$65:$O$759,MATCH(Summary!D337,'Process information'!$M$65:$M$759,0)))</f>
        <v/>
      </c>
      <c r="C337" s="35" t="str">
        <f>IF(ISNA(INDEX('Process information'!$N$65:$N$759,MATCH(Summary!D337,'Process information'!$M$65:$M$759,0))),"",INDEX('Process information'!$N$65:$N$759,MATCH(Summary!D337,'Process information'!$M$65:$M$759,0)))</f>
        <v/>
      </c>
      <c r="D337" s="35" t="str">
        <f>IF(ISNA(VLOOKUP(A337,'Process information'!$W$65:$X$759,2,0)),"",VLOOKUP(A337,'Process information'!$W$65:$X$759,2,0))</f>
        <v/>
      </c>
      <c r="E337" s="62">
        <f>SUMIF('Process information'!$M$65:$M$759,Summary!D337,'Process information'!$Q$65:$Q$759)</f>
        <v>0</v>
      </c>
      <c r="F337" s="56">
        <f>SUMIF('Process information'!$M$65:$M$759,Summary!D337,'Process information'!$R$65:$R$759)</f>
        <v>0</v>
      </c>
      <c r="G337" s="55" t="str">
        <f t="shared" si="10"/>
        <v>-</v>
      </c>
    </row>
    <row r="338" spans="1:7" x14ac:dyDescent="0.25">
      <c r="A338" s="57">
        <v>81</v>
      </c>
      <c r="B338" s="35" t="str">
        <f>IF(ISNA(INDEX('Process information'!$O$65:$O$759,MATCH(Summary!D338,'Process information'!$M$65:$M$759,0))),"",INDEX('Process information'!$O$65:$O$759,MATCH(Summary!D338,'Process information'!$M$65:$M$759,0)))</f>
        <v/>
      </c>
      <c r="C338" s="35" t="str">
        <f>IF(ISNA(INDEX('Process information'!$N$65:$N$759,MATCH(Summary!D338,'Process information'!$M$65:$M$759,0))),"",INDEX('Process information'!$N$65:$N$759,MATCH(Summary!D338,'Process information'!$M$65:$M$759,0)))</f>
        <v/>
      </c>
      <c r="D338" s="35" t="str">
        <f>IF(ISNA(VLOOKUP(A338,'Process information'!$W$65:$X$759,2,0)),"",VLOOKUP(A338,'Process information'!$W$65:$X$759,2,0))</f>
        <v/>
      </c>
      <c r="E338" s="62">
        <f>SUMIF('Process information'!$M$65:$M$759,Summary!D338,'Process information'!$Q$65:$Q$759)</f>
        <v>0</v>
      </c>
      <c r="F338" s="56">
        <f>SUMIF('Process information'!$M$65:$M$759,Summary!D338,'Process information'!$R$65:$R$759)</f>
        <v>0</v>
      </c>
      <c r="G338" s="55" t="str">
        <f t="shared" si="10"/>
        <v>-</v>
      </c>
    </row>
    <row r="339" spans="1:7" x14ac:dyDescent="0.25">
      <c r="A339" s="57">
        <v>82</v>
      </c>
      <c r="B339" s="35" t="str">
        <f>IF(ISNA(INDEX('Process information'!$O$65:$O$759,MATCH(Summary!D339,'Process information'!$M$65:$M$759,0))),"",INDEX('Process information'!$O$65:$O$759,MATCH(Summary!D339,'Process information'!$M$65:$M$759,0)))</f>
        <v/>
      </c>
      <c r="C339" s="35" t="str">
        <f>IF(ISNA(INDEX('Process information'!$N$65:$N$759,MATCH(Summary!D339,'Process information'!$M$65:$M$759,0))),"",INDEX('Process information'!$N$65:$N$759,MATCH(Summary!D339,'Process information'!$M$65:$M$759,0)))</f>
        <v/>
      </c>
      <c r="D339" s="35" t="str">
        <f>IF(ISNA(VLOOKUP(A339,'Process information'!$W$65:$X$759,2,0)),"",VLOOKUP(A339,'Process information'!$W$65:$X$759,2,0))</f>
        <v/>
      </c>
      <c r="E339" s="62">
        <f>SUMIF('Process information'!$M$65:$M$759,Summary!D339,'Process information'!$Q$65:$Q$759)</f>
        <v>0</v>
      </c>
      <c r="F339" s="56">
        <f>SUMIF('Process information'!$M$65:$M$759,Summary!D339,'Process information'!$R$65:$R$759)</f>
        <v>0</v>
      </c>
      <c r="G339" s="55" t="str">
        <f t="shared" si="10"/>
        <v>-</v>
      </c>
    </row>
    <row r="340" spans="1:7" x14ac:dyDescent="0.25">
      <c r="A340" s="57">
        <v>83</v>
      </c>
      <c r="B340" s="35" t="str">
        <f>IF(ISNA(INDEX('Process information'!$O$65:$O$759,MATCH(Summary!D340,'Process information'!$M$65:$M$759,0))),"",INDEX('Process information'!$O$65:$O$759,MATCH(Summary!D340,'Process information'!$M$65:$M$759,0)))</f>
        <v/>
      </c>
      <c r="C340" s="35" t="str">
        <f>IF(ISNA(INDEX('Process information'!$N$65:$N$759,MATCH(Summary!D340,'Process information'!$M$65:$M$759,0))),"",INDEX('Process information'!$N$65:$N$759,MATCH(Summary!D340,'Process information'!$M$65:$M$759,0)))</f>
        <v/>
      </c>
      <c r="D340" s="35" t="str">
        <f>IF(ISNA(VLOOKUP(A340,'Process information'!$W$65:$X$759,2,0)),"",VLOOKUP(A340,'Process information'!$W$65:$X$759,2,0))</f>
        <v/>
      </c>
      <c r="E340" s="62">
        <f>SUMIF('Process information'!$M$65:$M$759,Summary!D340,'Process information'!$Q$65:$Q$759)</f>
        <v>0</v>
      </c>
      <c r="F340" s="56">
        <f>SUMIF('Process information'!$M$65:$M$759,Summary!D340,'Process information'!$R$65:$R$759)</f>
        <v>0</v>
      </c>
      <c r="G340" s="55" t="str">
        <f t="shared" si="10"/>
        <v>-</v>
      </c>
    </row>
    <row r="341" spans="1:7" x14ac:dyDescent="0.25">
      <c r="A341" s="57">
        <v>84</v>
      </c>
      <c r="B341" s="35" t="str">
        <f>IF(ISNA(INDEX('Process information'!$O$65:$O$759,MATCH(Summary!D341,'Process information'!$M$65:$M$759,0))),"",INDEX('Process information'!$O$65:$O$759,MATCH(Summary!D341,'Process information'!$M$65:$M$759,0)))</f>
        <v/>
      </c>
      <c r="C341" s="35" t="str">
        <f>IF(ISNA(INDEX('Process information'!$N$65:$N$759,MATCH(Summary!D341,'Process information'!$M$65:$M$759,0))),"",INDEX('Process information'!$N$65:$N$759,MATCH(Summary!D341,'Process information'!$M$65:$M$759,0)))</f>
        <v/>
      </c>
      <c r="D341" s="35" t="str">
        <f>IF(ISNA(VLOOKUP(A341,'Process information'!$W$65:$X$759,2,0)),"",VLOOKUP(A341,'Process information'!$W$65:$X$759,2,0))</f>
        <v/>
      </c>
      <c r="E341" s="62">
        <f>SUMIF('Process information'!$M$65:$M$759,Summary!D341,'Process information'!$Q$65:$Q$759)</f>
        <v>0</v>
      </c>
      <c r="F341" s="56">
        <f>SUMIF('Process information'!$M$65:$M$759,Summary!D341,'Process information'!$R$65:$R$759)</f>
        <v>0</v>
      </c>
      <c r="G341" s="55" t="str">
        <f t="shared" si="10"/>
        <v>-</v>
      </c>
    </row>
    <row r="342" spans="1:7" x14ac:dyDescent="0.25">
      <c r="A342" s="57">
        <v>85</v>
      </c>
      <c r="B342" s="35" t="str">
        <f>IF(ISNA(INDEX('Process information'!$O$65:$O$759,MATCH(Summary!D342,'Process information'!$M$65:$M$759,0))),"",INDEX('Process information'!$O$65:$O$759,MATCH(Summary!D342,'Process information'!$M$65:$M$759,0)))</f>
        <v/>
      </c>
      <c r="C342" s="35" t="str">
        <f>IF(ISNA(INDEX('Process information'!$N$65:$N$759,MATCH(Summary!D342,'Process information'!$M$65:$M$759,0))),"",INDEX('Process information'!$N$65:$N$759,MATCH(Summary!D342,'Process information'!$M$65:$M$759,0)))</f>
        <v/>
      </c>
      <c r="D342" s="35" t="str">
        <f>IF(ISNA(VLOOKUP(A342,'Process information'!$W$65:$X$759,2,0)),"",VLOOKUP(A342,'Process information'!$W$65:$X$759,2,0))</f>
        <v/>
      </c>
      <c r="E342" s="62">
        <f>SUMIF('Process information'!$M$65:$M$759,Summary!D342,'Process information'!$Q$65:$Q$759)</f>
        <v>0</v>
      </c>
      <c r="F342" s="56">
        <f>SUMIF('Process information'!$M$65:$M$759,Summary!D342,'Process information'!$R$65:$R$759)</f>
        <v>0</v>
      </c>
      <c r="G342" s="55" t="str">
        <f t="shared" si="10"/>
        <v>-</v>
      </c>
    </row>
    <row r="343" spans="1:7" x14ac:dyDescent="0.25">
      <c r="A343" s="57">
        <v>86</v>
      </c>
      <c r="B343" s="35" t="str">
        <f>IF(ISNA(INDEX('Process information'!$O$65:$O$759,MATCH(Summary!D343,'Process information'!$M$65:$M$759,0))),"",INDEX('Process information'!$O$65:$O$759,MATCH(Summary!D343,'Process information'!$M$65:$M$759,0)))</f>
        <v/>
      </c>
      <c r="C343" s="35" t="str">
        <f>IF(ISNA(INDEX('Process information'!$N$65:$N$759,MATCH(Summary!D343,'Process information'!$M$65:$M$759,0))),"",INDEX('Process information'!$N$65:$N$759,MATCH(Summary!D343,'Process information'!$M$65:$M$759,0)))</f>
        <v/>
      </c>
      <c r="D343" s="35" t="str">
        <f>IF(ISNA(VLOOKUP(A343,'Process information'!$W$65:$X$759,2,0)),"",VLOOKUP(A343,'Process information'!$W$65:$X$759,2,0))</f>
        <v/>
      </c>
      <c r="E343" s="62">
        <f>SUMIF('Process information'!$M$65:$M$759,Summary!D343,'Process information'!$Q$65:$Q$759)</f>
        <v>0</v>
      </c>
      <c r="F343" s="56">
        <f>SUMIF('Process information'!$M$65:$M$759,Summary!D343,'Process information'!$R$65:$R$759)</f>
        <v>0</v>
      </c>
      <c r="G343" s="55" t="str">
        <f t="shared" si="10"/>
        <v>-</v>
      </c>
    </row>
    <row r="344" spans="1:7" x14ac:dyDescent="0.25">
      <c r="A344" s="57">
        <v>87</v>
      </c>
      <c r="B344" s="35" t="str">
        <f>IF(ISNA(INDEX('Process information'!$O$65:$O$759,MATCH(Summary!D344,'Process information'!$M$65:$M$759,0))),"",INDEX('Process information'!$O$65:$O$759,MATCH(Summary!D344,'Process information'!$M$65:$M$759,0)))</f>
        <v/>
      </c>
      <c r="C344" s="35" t="str">
        <f>IF(ISNA(INDEX('Process information'!$N$65:$N$759,MATCH(Summary!D344,'Process information'!$M$65:$M$759,0))),"",INDEX('Process information'!$N$65:$N$759,MATCH(Summary!D344,'Process information'!$M$65:$M$759,0)))</f>
        <v/>
      </c>
      <c r="D344" s="35" t="str">
        <f>IF(ISNA(VLOOKUP(A344,'Process information'!$W$65:$X$759,2,0)),"",VLOOKUP(A344,'Process information'!$W$65:$X$759,2,0))</f>
        <v/>
      </c>
      <c r="E344" s="62">
        <f>SUMIF('Process information'!$M$65:$M$759,Summary!D344,'Process information'!$Q$65:$Q$759)</f>
        <v>0</v>
      </c>
      <c r="F344" s="56">
        <f>SUMIF('Process information'!$M$65:$M$759,Summary!D344,'Process information'!$R$65:$R$759)</f>
        <v>0</v>
      </c>
      <c r="G344" s="55" t="str">
        <f t="shared" si="10"/>
        <v>-</v>
      </c>
    </row>
    <row r="345" spans="1:7" x14ac:dyDescent="0.25">
      <c r="A345" s="57">
        <v>88</v>
      </c>
      <c r="B345" s="35" t="str">
        <f>IF(ISNA(INDEX('Process information'!$O$65:$O$759,MATCH(Summary!D345,'Process information'!$M$65:$M$759,0))),"",INDEX('Process information'!$O$65:$O$759,MATCH(Summary!D345,'Process information'!$M$65:$M$759,0)))</f>
        <v/>
      </c>
      <c r="C345" s="35" t="str">
        <f>IF(ISNA(INDEX('Process information'!$N$65:$N$759,MATCH(Summary!D345,'Process information'!$M$65:$M$759,0))),"",INDEX('Process information'!$N$65:$N$759,MATCH(Summary!D345,'Process information'!$M$65:$M$759,0)))</f>
        <v/>
      </c>
      <c r="D345" s="35" t="str">
        <f>IF(ISNA(VLOOKUP(A345,'Process information'!$W$65:$X$759,2,0)),"",VLOOKUP(A345,'Process information'!$W$65:$X$759,2,0))</f>
        <v/>
      </c>
      <c r="E345" s="62">
        <f>SUMIF('Process information'!$M$65:$M$759,Summary!D345,'Process information'!$Q$65:$Q$759)</f>
        <v>0</v>
      </c>
      <c r="F345" s="56">
        <f>SUMIF('Process information'!$M$65:$M$759,Summary!D345,'Process information'!$R$65:$R$759)</f>
        <v>0</v>
      </c>
      <c r="G345" s="55" t="str">
        <f t="shared" si="10"/>
        <v>-</v>
      </c>
    </row>
    <row r="346" spans="1:7" x14ac:dyDescent="0.25">
      <c r="A346" s="57">
        <v>89</v>
      </c>
      <c r="B346" s="35" t="str">
        <f>IF(ISNA(INDEX('Process information'!$O$65:$O$759,MATCH(Summary!D346,'Process information'!$M$65:$M$759,0))),"",INDEX('Process information'!$O$65:$O$759,MATCH(Summary!D346,'Process information'!$M$65:$M$759,0)))</f>
        <v/>
      </c>
      <c r="C346" s="35" t="str">
        <f>IF(ISNA(INDEX('Process information'!$N$65:$N$759,MATCH(Summary!D346,'Process information'!$M$65:$M$759,0))),"",INDEX('Process information'!$N$65:$N$759,MATCH(Summary!D346,'Process information'!$M$65:$M$759,0)))</f>
        <v/>
      </c>
      <c r="D346" s="35" t="str">
        <f>IF(ISNA(VLOOKUP(A346,'Process information'!$W$65:$X$759,2,0)),"",VLOOKUP(A346,'Process information'!$W$65:$X$759,2,0))</f>
        <v/>
      </c>
      <c r="E346" s="62">
        <f>SUMIF('Process information'!$M$65:$M$759,Summary!D346,'Process information'!$Q$65:$Q$759)</f>
        <v>0</v>
      </c>
      <c r="F346" s="56">
        <f>SUMIF('Process information'!$M$65:$M$759,Summary!D346,'Process information'!$R$65:$R$759)</f>
        <v>0</v>
      </c>
      <c r="G346" s="55" t="str">
        <f t="shared" si="10"/>
        <v>-</v>
      </c>
    </row>
    <row r="347" spans="1:7" x14ac:dyDescent="0.25">
      <c r="A347" s="57">
        <v>90</v>
      </c>
      <c r="B347" s="35" t="str">
        <f>IF(ISNA(INDEX('Process information'!$O$65:$O$759,MATCH(Summary!D347,'Process information'!$M$65:$M$759,0))),"",INDEX('Process information'!$O$65:$O$759,MATCH(Summary!D347,'Process information'!$M$65:$M$759,0)))</f>
        <v/>
      </c>
      <c r="C347" s="35" t="str">
        <f>IF(ISNA(INDEX('Process information'!$N$65:$N$759,MATCH(Summary!D347,'Process information'!$M$65:$M$759,0))),"",INDEX('Process information'!$N$65:$N$759,MATCH(Summary!D347,'Process information'!$M$65:$M$759,0)))</f>
        <v/>
      </c>
      <c r="D347" s="35" t="str">
        <f>IF(ISNA(VLOOKUP(A347,'Process information'!$W$65:$X$759,2,0)),"",VLOOKUP(A347,'Process information'!$W$65:$X$759,2,0))</f>
        <v/>
      </c>
      <c r="E347" s="62">
        <f>SUMIF('Process information'!$M$65:$M$759,Summary!D347,'Process information'!$Q$65:$Q$759)</f>
        <v>0</v>
      </c>
      <c r="F347" s="56">
        <f>SUMIF('Process information'!$M$65:$M$759,Summary!D347,'Process information'!$R$65:$R$759)</f>
        <v>0</v>
      </c>
      <c r="G347" s="55" t="str">
        <f t="shared" si="10"/>
        <v>-</v>
      </c>
    </row>
    <row r="348" spans="1:7" x14ac:dyDescent="0.25">
      <c r="A348" s="57">
        <v>91</v>
      </c>
      <c r="B348" s="35" t="str">
        <f>IF(ISNA(INDEX('Process information'!$O$65:$O$759,MATCH(Summary!D348,'Process information'!$M$65:$M$759,0))),"",INDEX('Process information'!$O$65:$O$759,MATCH(Summary!D348,'Process information'!$M$65:$M$759,0)))</f>
        <v/>
      </c>
      <c r="C348" s="35" t="str">
        <f>IF(ISNA(INDEX('Process information'!$N$65:$N$759,MATCH(Summary!D348,'Process information'!$M$65:$M$759,0))),"",INDEX('Process information'!$N$65:$N$759,MATCH(Summary!D348,'Process information'!$M$65:$M$759,0)))</f>
        <v/>
      </c>
      <c r="D348" s="35" t="str">
        <f>IF(ISNA(VLOOKUP(A348,'Process information'!$W$65:$X$759,2,0)),"",VLOOKUP(A348,'Process information'!$W$65:$X$759,2,0))</f>
        <v/>
      </c>
      <c r="E348" s="62">
        <f>SUMIF('Process information'!$M$65:$M$759,Summary!D348,'Process information'!$Q$65:$Q$759)</f>
        <v>0</v>
      </c>
      <c r="F348" s="56">
        <f>SUMIF('Process information'!$M$65:$M$759,Summary!D348,'Process information'!$R$65:$R$759)</f>
        <v>0</v>
      </c>
      <c r="G348" s="55" t="str">
        <f t="shared" si="10"/>
        <v>-</v>
      </c>
    </row>
    <row r="349" spans="1:7" x14ac:dyDescent="0.25">
      <c r="A349" s="57">
        <v>92</v>
      </c>
      <c r="B349" s="35" t="str">
        <f>IF(ISNA(INDEX('Process information'!$O$65:$O$759,MATCH(Summary!D349,'Process information'!$M$65:$M$759,0))),"",INDEX('Process information'!$O$65:$O$759,MATCH(Summary!D349,'Process information'!$M$65:$M$759,0)))</f>
        <v/>
      </c>
      <c r="C349" s="35" t="str">
        <f>IF(ISNA(INDEX('Process information'!$N$65:$N$759,MATCH(Summary!D349,'Process information'!$M$65:$M$759,0))),"",INDEX('Process information'!$N$65:$N$759,MATCH(Summary!D349,'Process information'!$M$65:$M$759,0)))</f>
        <v/>
      </c>
      <c r="D349" s="35" t="str">
        <f>IF(ISNA(VLOOKUP(A349,'Process information'!$W$65:$X$759,2,0)),"",VLOOKUP(A349,'Process information'!$W$65:$X$759,2,0))</f>
        <v/>
      </c>
      <c r="E349" s="62">
        <f>SUMIF('Process information'!$M$65:$M$759,Summary!D349,'Process information'!$Q$65:$Q$759)</f>
        <v>0</v>
      </c>
      <c r="F349" s="56">
        <f>SUMIF('Process information'!$M$65:$M$759,Summary!D349,'Process information'!$R$65:$R$759)</f>
        <v>0</v>
      </c>
      <c r="G349" s="55" t="str">
        <f t="shared" si="10"/>
        <v>-</v>
      </c>
    </row>
    <row r="350" spans="1:7" x14ac:dyDescent="0.25">
      <c r="A350" s="57">
        <v>93</v>
      </c>
      <c r="B350" s="35" t="str">
        <f>IF(ISNA(INDEX('Process information'!$O$65:$O$759,MATCH(Summary!D350,'Process information'!$M$65:$M$759,0))),"",INDEX('Process information'!$O$65:$O$759,MATCH(Summary!D350,'Process information'!$M$65:$M$759,0)))</f>
        <v/>
      </c>
      <c r="C350" s="35" t="str">
        <f>IF(ISNA(INDEX('Process information'!$N$65:$N$759,MATCH(Summary!D350,'Process information'!$M$65:$M$759,0))),"",INDEX('Process information'!$N$65:$N$759,MATCH(Summary!D350,'Process information'!$M$65:$M$759,0)))</f>
        <v/>
      </c>
      <c r="D350" s="35" t="str">
        <f>IF(ISNA(VLOOKUP(A350,'Process information'!$W$65:$X$759,2,0)),"",VLOOKUP(A350,'Process information'!$W$65:$X$759,2,0))</f>
        <v/>
      </c>
      <c r="E350" s="62">
        <f>SUMIF('Process information'!$M$65:$M$759,Summary!D350,'Process information'!$Q$65:$Q$759)</f>
        <v>0</v>
      </c>
      <c r="F350" s="56">
        <f>SUMIF('Process information'!$M$65:$M$759,Summary!D350,'Process information'!$R$65:$R$759)</f>
        <v>0</v>
      </c>
      <c r="G350" s="55" t="str">
        <f t="shared" si="10"/>
        <v>-</v>
      </c>
    </row>
    <row r="351" spans="1:7" x14ac:dyDescent="0.25">
      <c r="A351" s="57">
        <v>94</v>
      </c>
      <c r="B351" s="35" t="str">
        <f>IF(ISNA(INDEX('Process information'!$O$65:$O$759,MATCH(Summary!D351,'Process information'!$M$65:$M$759,0))),"",INDEX('Process information'!$O$65:$O$759,MATCH(Summary!D351,'Process information'!$M$65:$M$759,0)))</f>
        <v/>
      </c>
      <c r="C351" s="35" t="str">
        <f>IF(ISNA(INDEX('Process information'!$N$65:$N$759,MATCH(Summary!D351,'Process information'!$M$65:$M$759,0))),"",INDEX('Process information'!$N$65:$N$759,MATCH(Summary!D351,'Process information'!$M$65:$M$759,0)))</f>
        <v/>
      </c>
      <c r="D351" s="35" t="str">
        <f>IF(ISNA(VLOOKUP(A351,'Process information'!$W$65:$X$759,2,0)),"",VLOOKUP(A351,'Process information'!$W$65:$X$759,2,0))</f>
        <v/>
      </c>
      <c r="E351" s="62">
        <f>SUMIF('Process information'!$M$65:$M$759,Summary!D351,'Process information'!$Q$65:$Q$759)</f>
        <v>0</v>
      </c>
      <c r="F351" s="56">
        <f>SUMIF('Process information'!$M$65:$M$759,Summary!D351,'Process information'!$R$65:$R$759)</f>
        <v>0</v>
      </c>
      <c r="G351" s="55" t="str">
        <f t="shared" si="10"/>
        <v>-</v>
      </c>
    </row>
    <row r="352" spans="1:7" x14ac:dyDescent="0.25">
      <c r="A352" s="57">
        <v>95</v>
      </c>
      <c r="B352" s="35" t="str">
        <f>IF(ISNA(INDEX('Process information'!$O$65:$O$759,MATCH(Summary!D352,'Process information'!$M$65:$M$759,0))),"",INDEX('Process information'!$O$65:$O$759,MATCH(Summary!D352,'Process information'!$M$65:$M$759,0)))</f>
        <v/>
      </c>
      <c r="C352" s="35" t="str">
        <f>IF(ISNA(INDEX('Process information'!$N$65:$N$759,MATCH(Summary!D352,'Process information'!$M$65:$M$759,0))),"",INDEX('Process information'!$N$65:$N$759,MATCH(Summary!D352,'Process information'!$M$65:$M$759,0)))</f>
        <v/>
      </c>
      <c r="D352" s="35" t="str">
        <f>IF(ISNA(VLOOKUP(A352,'Process information'!$W$65:$X$759,2,0)),"",VLOOKUP(A352,'Process information'!$W$65:$X$759,2,0))</f>
        <v/>
      </c>
      <c r="E352" s="62">
        <f>SUMIF('Process information'!$M$65:$M$759,Summary!D352,'Process information'!$Q$65:$Q$759)</f>
        <v>0</v>
      </c>
      <c r="F352" s="56">
        <f>SUMIF('Process information'!$M$65:$M$759,Summary!D352,'Process information'!$R$65:$R$759)</f>
        <v>0</v>
      </c>
      <c r="G352" s="55" t="str">
        <f t="shared" si="10"/>
        <v>-</v>
      </c>
    </row>
    <row r="353" spans="1:7" x14ac:dyDescent="0.25">
      <c r="A353" s="57">
        <v>96</v>
      </c>
      <c r="B353" s="35" t="str">
        <f>IF(ISNA(INDEX('Process information'!$O$65:$O$759,MATCH(Summary!D353,'Process information'!$M$65:$M$759,0))),"",INDEX('Process information'!$O$65:$O$759,MATCH(Summary!D353,'Process information'!$M$65:$M$759,0)))</f>
        <v/>
      </c>
      <c r="C353" s="35" t="str">
        <f>IF(ISNA(INDEX('Process information'!$N$65:$N$759,MATCH(Summary!D353,'Process information'!$M$65:$M$759,0))),"",INDEX('Process information'!$N$65:$N$759,MATCH(Summary!D353,'Process information'!$M$65:$M$759,0)))</f>
        <v/>
      </c>
      <c r="D353" s="35" t="str">
        <f>IF(ISNA(VLOOKUP(A353,'Process information'!$W$65:$X$759,2,0)),"",VLOOKUP(A353,'Process information'!$W$65:$X$759,2,0))</f>
        <v/>
      </c>
      <c r="E353" s="62">
        <f>SUMIF('Process information'!$M$65:$M$759,Summary!D353,'Process information'!$Q$65:$Q$759)</f>
        <v>0</v>
      </c>
      <c r="F353" s="56">
        <f>SUMIF('Process information'!$M$65:$M$759,Summary!D353,'Process information'!$R$65:$R$759)</f>
        <v>0</v>
      </c>
      <c r="G353" s="55" t="str">
        <f t="shared" si="10"/>
        <v>-</v>
      </c>
    </row>
    <row r="354" spans="1:7" x14ac:dyDescent="0.25">
      <c r="A354" s="57">
        <v>97</v>
      </c>
      <c r="B354" s="35" t="str">
        <f>IF(ISNA(INDEX('Process information'!$O$65:$O$759,MATCH(Summary!D354,'Process information'!$M$65:$M$759,0))),"",INDEX('Process information'!$O$65:$O$759,MATCH(Summary!D354,'Process information'!$M$65:$M$759,0)))</f>
        <v/>
      </c>
      <c r="C354" s="35" t="str">
        <f>IF(ISNA(INDEX('Process information'!$N$65:$N$759,MATCH(Summary!D354,'Process information'!$M$65:$M$759,0))),"",INDEX('Process information'!$N$65:$N$759,MATCH(Summary!D354,'Process information'!$M$65:$M$759,0)))</f>
        <v/>
      </c>
      <c r="D354" s="35" t="str">
        <f>IF(ISNA(VLOOKUP(A354,'Process information'!$W$65:$X$759,2,0)),"",VLOOKUP(A354,'Process information'!$W$65:$X$759,2,0))</f>
        <v/>
      </c>
      <c r="E354" s="62">
        <f>SUMIF('Process information'!$M$65:$M$759,Summary!D354,'Process information'!$Q$65:$Q$759)</f>
        <v>0</v>
      </c>
      <c r="F354" s="56">
        <f>SUMIF('Process information'!$M$65:$M$759,Summary!D354,'Process information'!$R$65:$R$759)</f>
        <v>0</v>
      </c>
      <c r="G354" s="55" t="str">
        <f t="shared" si="10"/>
        <v>-</v>
      </c>
    </row>
    <row r="355" spans="1:7" x14ac:dyDescent="0.25">
      <c r="A355" s="57">
        <v>98</v>
      </c>
      <c r="B355" s="35" t="str">
        <f>IF(ISNA(INDEX('Process information'!$O$65:$O$759,MATCH(Summary!D355,'Process information'!$M$65:$M$759,0))),"",INDEX('Process information'!$O$65:$O$759,MATCH(Summary!D355,'Process information'!$M$65:$M$759,0)))</f>
        <v/>
      </c>
      <c r="C355" s="35" t="str">
        <f>IF(ISNA(INDEX('Process information'!$N$65:$N$759,MATCH(Summary!D355,'Process information'!$M$65:$M$759,0))),"",INDEX('Process information'!$N$65:$N$759,MATCH(Summary!D355,'Process information'!$M$65:$M$759,0)))</f>
        <v/>
      </c>
      <c r="D355" s="35" t="str">
        <f>IF(ISNA(VLOOKUP(A355,'Process information'!$W$65:$X$759,2,0)),"",VLOOKUP(A355,'Process information'!$W$65:$X$759,2,0))</f>
        <v/>
      </c>
      <c r="E355" s="62">
        <f>SUMIF('Process information'!$M$65:$M$759,Summary!D355,'Process information'!$Q$65:$Q$759)</f>
        <v>0</v>
      </c>
      <c r="F355" s="56">
        <f>SUMIF('Process information'!$M$65:$M$759,Summary!D355,'Process information'!$R$65:$R$759)</f>
        <v>0</v>
      </c>
      <c r="G355" s="55" t="str">
        <f t="shared" si="10"/>
        <v>-</v>
      </c>
    </row>
    <row r="356" spans="1:7" x14ac:dyDescent="0.25">
      <c r="A356" s="57">
        <v>99</v>
      </c>
      <c r="B356" s="35" t="str">
        <f>IF(ISNA(INDEX('Process information'!$O$65:$O$759,MATCH(Summary!D356,'Process information'!$M$65:$M$759,0))),"",INDEX('Process information'!$O$65:$O$759,MATCH(Summary!D356,'Process information'!$M$65:$M$759,0)))</f>
        <v/>
      </c>
      <c r="C356" s="35" t="str">
        <f>IF(ISNA(INDEX('Process information'!$N$65:$N$759,MATCH(Summary!D356,'Process information'!$M$65:$M$759,0))),"",INDEX('Process information'!$N$65:$N$759,MATCH(Summary!D356,'Process information'!$M$65:$M$759,0)))</f>
        <v/>
      </c>
      <c r="D356" s="35" t="str">
        <f>IF(ISNA(VLOOKUP(A356,'Process information'!$W$65:$X$759,2,0)),"",VLOOKUP(A356,'Process information'!$W$65:$X$759,2,0))</f>
        <v/>
      </c>
      <c r="E356" s="62">
        <f>SUMIF('Process information'!$M$65:$M$759,Summary!D356,'Process information'!$Q$65:$Q$759)</f>
        <v>0</v>
      </c>
      <c r="F356" s="56">
        <f>SUMIF('Process information'!$M$65:$M$759,Summary!D356,'Process information'!$R$65:$R$759)</f>
        <v>0</v>
      </c>
      <c r="G356" s="55" t="str">
        <f t="shared" si="10"/>
        <v>-</v>
      </c>
    </row>
    <row r="357" spans="1:7" x14ac:dyDescent="0.25">
      <c r="A357" s="57">
        <v>100</v>
      </c>
      <c r="B357" s="35" t="str">
        <f>IF(ISNA(INDEX('Process information'!$O$65:$O$759,MATCH(Summary!D357,'Process information'!$M$65:$M$759,0))),"",INDEX('Process information'!$O$65:$O$759,MATCH(Summary!D357,'Process information'!$M$65:$M$759,0)))</f>
        <v/>
      </c>
      <c r="C357" s="35" t="str">
        <f>IF(ISNA(INDEX('Process information'!$N$65:$N$759,MATCH(Summary!D357,'Process information'!$M$65:$M$759,0))),"",INDEX('Process information'!$N$65:$N$759,MATCH(Summary!D357,'Process information'!$M$65:$M$759,0)))</f>
        <v/>
      </c>
      <c r="D357" s="35" t="str">
        <f>IF(ISNA(VLOOKUP(A357,'Process information'!$W$65:$X$759,2,0)),"",VLOOKUP(A357,'Process information'!$W$65:$X$759,2,0))</f>
        <v/>
      </c>
      <c r="E357" s="62">
        <f>SUMIF('Process information'!$M$65:$M$759,Summary!D357,'Process information'!$Q$65:$Q$759)</f>
        <v>0</v>
      </c>
      <c r="F357" s="56">
        <f>SUMIF('Process information'!$M$65:$M$759,Summary!D357,'Process information'!$R$65:$R$759)</f>
        <v>0</v>
      </c>
      <c r="G357" s="55" t="str">
        <f t="shared" si="10"/>
        <v>-</v>
      </c>
    </row>
    <row r="358" spans="1:7" x14ac:dyDescent="0.25">
      <c r="A358" s="57">
        <v>101</v>
      </c>
      <c r="B358" s="35" t="str">
        <f>IF(ISNA(INDEX('Process information'!$O$65:$O$759,MATCH(Summary!D358,'Process information'!$M$65:$M$759,0))),"",INDEX('Process information'!$O$65:$O$759,MATCH(Summary!D358,'Process information'!$M$65:$M$759,0)))</f>
        <v/>
      </c>
      <c r="C358" s="35" t="str">
        <f>IF(ISNA(INDEX('Process information'!$N$65:$N$759,MATCH(Summary!D358,'Process information'!$M$65:$M$759,0))),"",INDEX('Process information'!$N$65:$N$759,MATCH(Summary!D358,'Process information'!$M$65:$M$759,0)))</f>
        <v/>
      </c>
      <c r="D358" s="35" t="str">
        <f>IF(ISNA(VLOOKUP(A358,'Process information'!$W$65:$X$759,2,0)),"",VLOOKUP(A358,'Process information'!$W$65:$X$759,2,0))</f>
        <v/>
      </c>
      <c r="E358" s="62">
        <f>SUMIF('Process information'!$M$65:$M$759,Summary!D358,'Process information'!$Q$65:$Q$759)</f>
        <v>0</v>
      </c>
      <c r="F358" s="56">
        <f>SUMIF('Process information'!$M$65:$M$759,Summary!D358,'Process information'!$R$65:$R$759)</f>
        <v>0</v>
      </c>
      <c r="G358" s="55" t="str">
        <f t="shared" si="10"/>
        <v>-</v>
      </c>
    </row>
    <row r="359" spans="1:7" x14ac:dyDescent="0.25">
      <c r="A359" s="57">
        <v>102</v>
      </c>
      <c r="B359" s="35" t="str">
        <f>IF(ISNA(INDEX('Process information'!$O$65:$O$759,MATCH(Summary!D359,'Process information'!$M$65:$M$759,0))),"",INDEX('Process information'!$O$65:$O$759,MATCH(Summary!D359,'Process information'!$M$65:$M$759,0)))</f>
        <v/>
      </c>
      <c r="C359" s="35" t="str">
        <f>IF(ISNA(INDEX('Process information'!$N$65:$N$759,MATCH(Summary!D359,'Process information'!$M$65:$M$759,0))),"",INDEX('Process information'!$N$65:$N$759,MATCH(Summary!D359,'Process information'!$M$65:$M$759,0)))</f>
        <v/>
      </c>
      <c r="D359" s="35" t="str">
        <f>IF(ISNA(VLOOKUP(A359,'Process information'!$W$65:$X$759,2,0)),"",VLOOKUP(A359,'Process information'!$W$65:$X$759,2,0))</f>
        <v/>
      </c>
      <c r="E359" s="62">
        <f>SUMIF('Process information'!$M$65:$M$759,Summary!D359,'Process information'!$Q$65:$Q$759)</f>
        <v>0</v>
      </c>
      <c r="F359" s="56">
        <f>SUMIF('Process information'!$M$65:$M$759,Summary!D359,'Process information'!$R$65:$R$759)</f>
        <v>0</v>
      </c>
      <c r="G359" s="55" t="str">
        <f t="shared" si="10"/>
        <v>-</v>
      </c>
    </row>
    <row r="360" spans="1:7" x14ac:dyDescent="0.25">
      <c r="A360" s="57">
        <v>103</v>
      </c>
      <c r="B360" s="35" t="str">
        <f>IF(ISNA(INDEX('Process information'!$O$65:$O$759,MATCH(Summary!D360,'Process information'!$M$65:$M$759,0))),"",INDEX('Process information'!$O$65:$O$759,MATCH(Summary!D360,'Process information'!$M$65:$M$759,0)))</f>
        <v/>
      </c>
      <c r="C360" s="35" t="str">
        <f>IF(ISNA(INDEX('Process information'!$N$65:$N$759,MATCH(Summary!D360,'Process information'!$M$65:$M$759,0))),"",INDEX('Process information'!$N$65:$N$759,MATCH(Summary!D360,'Process information'!$M$65:$M$759,0)))</f>
        <v/>
      </c>
      <c r="D360" s="35" t="str">
        <f>IF(ISNA(VLOOKUP(A360,'Process information'!$W$65:$X$759,2,0)),"",VLOOKUP(A360,'Process information'!$W$65:$X$759,2,0))</f>
        <v/>
      </c>
      <c r="E360" s="62">
        <f>SUMIF('Process information'!$M$65:$M$759,Summary!D360,'Process information'!$Q$65:$Q$759)</f>
        <v>0</v>
      </c>
      <c r="F360" s="56">
        <f>SUMIF('Process information'!$M$65:$M$759,Summary!D360,'Process information'!$R$65:$R$759)</f>
        <v>0</v>
      </c>
      <c r="G360" s="55" t="str">
        <f t="shared" si="10"/>
        <v>-</v>
      </c>
    </row>
    <row r="361" spans="1:7" x14ac:dyDescent="0.25">
      <c r="A361" s="57">
        <v>104</v>
      </c>
      <c r="B361" s="35" t="str">
        <f>IF(ISNA(INDEX('Process information'!$O$65:$O$759,MATCH(Summary!D361,'Process information'!$M$65:$M$759,0))),"",INDEX('Process information'!$O$65:$O$759,MATCH(Summary!D361,'Process information'!$M$65:$M$759,0)))</f>
        <v/>
      </c>
      <c r="C361" s="35" t="str">
        <f>IF(ISNA(INDEX('Process information'!$N$65:$N$759,MATCH(Summary!D361,'Process information'!$M$65:$M$759,0))),"",INDEX('Process information'!$N$65:$N$759,MATCH(Summary!D361,'Process information'!$M$65:$M$759,0)))</f>
        <v/>
      </c>
      <c r="D361" s="35" t="str">
        <f>IF(ISNA(VLOOKUP(A361,'Process information'!$W$65:$X$759,2,0)),"",VLOOKUP(A361,'Process information'!$W$65:$X$759,2,0))</f>
        <v/>
      </c>
      <c r="E361" s="62">
        <f>SUMIF('Process information'!$M$65:$M$759,Summary!D361,'Process information'!$Q$65:$Q$759)</f>
        <v>0</v>
      </c>
      <c r="F361" s="56">
        <f>SUMIF('Process information'!$M$65:$M$759,Summary!D361,'Process information'!$R$65:$R$759)</f>
        <v>0</v>
      </c>
      <c r="G361" s="55" t="str">
        <f t="shared" si="10"/>
        <v>-</v>
      </c>
    </row>
    <row r="362" spans="1:7" x14ac:dyDescent="0.25">
      <c r="A362" s="57">
        <v>105</v>
      </c>
      <c r="B362" s="35" t="str">
        <f>IF(ISNA(INDEX('Process information'!$O$65:$O$759,MATCH(Summary!D362,'Process information'!$M$65:$M$759,0))),"",INDEX('Process information'!$O$65:$O$759,MATCH(Summary!D362,'Process information'!$M$65:$M$759,0)))</f>
        <v/>
      </c>
      <c r="C362" s="35" t="str">
        <f>IF(ISNA(INDEX('Process information'!$N$65:$N$759,MATCH(Summary!D362,'Process information'!$M$65:$M$759,0))),"",INDEX('Process information'!$N$65:$N$759,MATCH(Summary!D362,'Process information'!$M$65:$M$759,0)))</f>
        <v/>
      </c>
      <c r="D362" s="35" t="str">
        <f>IF(ISNA(VLOOKUP(A362,'Process information'!$W$65:$X$759,2,0)),"",VLOOKUP(A362,'Process information'!$W$65:$X$759,2,0))</f>
        <v/>
      </c>
      <c r="E362" s="62">
        <f>SUMIF('Process information'!$M$65:$M$759,Summary!D362,'Process information'!$Q$65:$Q$759)</f>
        <v>0</v>
      </c>
      <c r="F362" s="56">
        <f>SUMIF('Process information'!$M$65:$M$759,Summary!D362,'Process information'!$R$65:$R$759)</f>
        <v>0</v>
      </c>
      <c r="G362" s="55" t="str">
        <f t="shared" si="10"/>
        <v>-</v>
      </c>
    </row>
    <row r="363" spans="1:7" x14ac:dyDescent="0.25">
      <c r="A363" s="57">
        <v>106</v>
      </c>
      <c r="B363" s="35" t="str">
        <f>IF(ISNA(INDEX('Process information'!$O$65:$O$759,MATCH(Summary!D363,'Process information'!$M$65:$M$759,0))),"",INDEX('Process information'!$O$65:$O$759,MATCH(Summary!D363,'Process information'!$M$65:$M$759,0)))</f>
        <v/>
      </c>
      <c r="C363" s="35" t="str">
        <f>IF(ISNA(INDEX('Process information'!$N$65:$N$759,MATCH(Summary!D363,'Process information'!$M$65:$M$759,0))),"",INDEX('Process information'!$N$65:$N$759,MATCH(Summary!D363,'Process information'!$M$65:$M$759,0)))</f>
        <v/>
      </c>
      <c r="D363" s="35" t="str">
        <f>IF(ISNA(VLOOKUP(A363,'Process information'!$W$65:$X$759,2,0)),"",VLOOKUP(A363,'Process information'!$W$65:$X$759,2,0))</f>
        <v/>
      </c>
      <c r="E363" s="62">
        <f>SUMIF('Process information'!$M$65:$M$759,Summary!D363,'Process information'!$Q$65:$Q$759)</f>
        <v>0</v>
      </c>
      <c r="F363" s="56">
        <f>SUMIF('Process information'!$M$65:$M$759,Summary!D363,'Process information'!$R$65:$R$759)</f>
        <v>0</v>
      </c>
      <c r="G363" s="55" t="str">
        <f t="shared" si="10"/>
        <v>-</v>
      </c>
    </row>
    <row r="364" spans="1:7" x14ac:dyDescent="0.25">
      <c r="A364" s="57">
        <v>107</v>
      </c>
      <c r="B364" s="35" t="str">
        <f>IF(ISNA(INDEX('Process information'!$O$65:$O$759,MATCH(Summary!D364,'Process information'!$M$65:$M$759,0))),"",INDEX('Process information'!$O$65:$O$759,MATCH(Summary!D364,'Process information'!$M$65:$M$759,0)))</f>
        <v/>
      </c>
      <c r="C364" s="35" t="str">
        <f>IF(ISNA(INDEX('Process information'!$N$65:$N$759,MATCH(Summary!D364,'Process information'!$M$65:$M$759,0))),"",INDEX('Process information'!$N$65:$N$759,MATCH(Summary!D364,'Process information'!$M$65:$M$759,0)))</f>
        <v/>
      </c>
      <c r="D364" s="35" t="str">
        <f>IF(ISNA(VLOOKUP(A364,'Process information'!$W$65:$X$759,2,0)),"",VLOOKUP(A364,'Process information'!$W$65:$X$759,2,0))</f>
        <v/>
      </c>
      <c r="E364" s="62">
        <f>SUMIF('Process information'!$M$65:$M$759,Summary!D364,'Process information'!$Q$65:$Q$759)</f>
        <v>0</v>
      </c>
      <c r="F364" s="56">
        <f>SUMIF('Process information'!$M$65:$M$759,Summary!D364,'Process information'!$R$65:$R$759)</f>
        <v>0</v>
      </c>
      <c r="G364" s="55" t="str">
        <f t="shared" si="10"/>
        <v>-</v>
      </c>
    </row>
    <row r="365" spans="1:7" x14ac:dyDescent="0.25">
      <c r="A365" s="57">
        <v>108</v>
      </c>
      <c r="B365" s="35" t="str">
        <f>IF(ISNA(INDEX('Process information'!$O$65:$O$759,MATCH(Summary!D365,'Process information'!$M$65:$M$759,0))),"",INDEX('Process information'!$O$65:$O$759,MATCH(Summary!D365,'Process information'!$M$65:$M$759,0)))</f>
        <v/>
      </c>
      <c r="C365" s="35" t="str">
        <f>IF(ISNA(INDEX('Process information'!$N$65:$N$759,MATCH(Summary!D365,'Process information'!$M$65:$M$759,0))),"",INDEX('Process information'!$N$65:$N$759,MATCH(Summary!D365,'Process information'!$M$65:$M$759,0)))</f>
        <v/>
      </c>
      <c r="D365" s="35" t="str">
        <f>IF(ISNA(VLOOKUP(A365,'Process information'!$W$65:$X$759,2,0)),"",VLOOKUP(A365,'Process information'!$W$65:$X$759,2,0))</f>
        <v/>
      </c>
      <c r="E365" s="62">
        <f>SUMIF('Process information'!$M$65:$M$759,Summary!D365,'Process information'!$Q$65:$Q$759)</f>
        <v>0</v>
      </c>
      <c r="F365" s="56">
        <f>SUMIF('Process information'!$M$65:$M$759,Summary!D365,'Process information'!$R$65:$R$759)</f>
        <v>0</v>
      </c>
      <c r="G365" s="55" t="str">
        <f t="shared" si="10"/>
        <v>-</v>
      </c>
    </row>
    <row r="366" spans="1:7" x14ac:dyDescent="0.25">
      <c r="A366" s="57">
        <v>109</v>
      </c>
      <c r="B366" s="35" t="str">
        <f>IF(ISNA(INDEX('Process information'!$O$65:$O$759,MATCH(Summary!D366,'Process information'!$M$65:$M$759,0))),"",INDEX('Process information'!$O$65:$O$759,MATCH(Summary!D366,'Process information'!$M$65:$M$759,0)))</f>
        <v/>
      </c>
      <c r="C366" s="35" t="str">
        <f>IF(ISNA(INDEX('Process information'!$N$65:$N$759,MATCH(Summary!D366,'Process information'!$M$65:$M$759,0))),"",INDEX('Process information'!$N$65:$N$759,MATCH(Summary!D366,'Process information'!$M$65:$M$759,0)))</f>
        <v/>
      </c>
      <c r="D366" s="35" t="str">
        <f>IF(ISNA(VLOOKUP(A366,'Process information'!$W$65:$X$759,2,0)),"",VLOOKUP(A366,'Process information'!$W$65:$X$759,2,0))</f>
        <v/>
      </c>
      <c r="E366" s="62">
        <f>SUMIF('Process information'!$M$65:$M$759,Summary!D366,'Process information'!$Q$65:$Q$759)</f>
        <v>0</v>
      </c>
      <c r="F366" s="56">
        <f>SUMIF('Process information'!$M$65:$M$759,Summary!D366,'Process information'!$R$65:$R$759)</f>
        <v>0</v>
      </c>
      <c r="G366" s="55" t="str">
        <f t="shared" si="10"/>
        <v>-</v>
      </c>
    </row>
    <row r="367" spans="1:7" x14ac:dyDescent="0.25">
      <c r="A367" s="57">
        <v>110</v>
      </c>
      <c r="B367" s="35" t="str">
        <f>IF(ISNA(INDEX('Process information'!$O$65:$O$759,MATCH(Summary!D367,'Process information'!$M$65:$M$759,0))),"",INDEX('Process information'!$O$65:$O$759,MATCH(Summary!D367,'Process information'!$M$65:$M$759,0)))</f>
        <v/>
      </c>
      <c r="C367" s="35" t="str">
        <f>IF(ISNA(INDEX('Process information'!$N$65:$N$759,MATCH(Summary!D367,'Process information'!$M$65:$M$759,0))),"",INDEX('Process information'!$N$65:$N$759,MATCH(Summary!D367,'Process information'!$M$65:$M$759,0)))</f>
        <v/>
      </c>
      <c r="D367" s="35" t="str">
        <f>IF(ISNA(VLOOKUP(A367,'Process information'!$W$65:$X$759,2,0)),"",VLOOKUP(A367,'Process information'!$W$65:$X$759,2,0))</f>
        <v/>
      </c>
      <c r="E367" s="62">
        <f>SUMIF('Process information'!$M$65:$M$759,Summary!D367,'Process information'!$Q$65:$Q$759)</f>
        <v>0</v>
      </c>
      <c r="F367" s="56">
        <f>SUMIF('Process information'!$M$65:$M$759,Summary!D367,'Process information'!$R$65:$R$759)</f>
        <v>0</v>
      </c>
      <c r="G367" s="55" t="str">
        <f t="shared" si="10"/>
        <v>-</v>
      </c>
    </row>
    <row r="368" spans="1:7" x14ac:dyDescent="0.25">
      <c r="A368" s="57">
        <v>111</v>
      </c>
      <c r="B368" s="35" t="str">
        <f>IF(ISNA(INDEX('Process information'!$O$65:$O$759,MATCH(Summary!D368,'Process information'!$M$65:$M$759,0))),"",INDEX('Process information'!$O$65:$O$759,MATCH(Summary!D368,'Process information'!$M$65:$M$759,0)))</f>
        <v/>
      </c>
      <c r="C368" s="35" t="str">
        <f>IF(ISNA(INDEX('Process information'!$N$65:$N$759,MATCH(Summary!D368,'Process information'!$M$65:$M$759,0))),"",INDEX('Process information'!$N$65:$N$759,MATCH(Summary!D368,'Process information'!$M$65:$M$759,0)))</f>
        <v/>
      </c>
      <c r="D368" s="35" t="str">
        <f>IF(ISNA(VLOOKUP(A368,'Process information'!$W$65:$X$759,2,0)),"",VLOOKUP(A368,'Process information'!$W$65:$X$759,2,0))</f>
        <v/>
      </c>
      <c r="E368" s="62">
        <f>SUMIF('Process information'!$M$65:$M$759,Summary!D368,'Process information'!$Q$65:$Q$759)</f>
        <v>0</v>
      </c>
      <c r="F368" s="56">
        <f>SUMIF('Process information'!$M$65:$M$759,Summary!D368,'Process information'!$R$65:$R$759)</f>
        <v>0</v>
      </c>
      <c r="G368" s="55" t="str">
        <f t="shared" si="10"/>
        <v>-</v>
      </c>
    </row>
    <row r="369" spans="1:7" x14ac:dyDescent="0.25">
      <c r="A369" s="57">
        <v>112</v>
      </c>
      <c r="B369" s="35" t="str">
        <f>IF(ISNA(INDEX('Process information'!$O$65:$O$759,MATCH(Summary!D369,'Process information'!$M$65:$M$759,0))),"",INDEX('Process information'!$O$65:$O$759,MATCH(Summary!D369,'Process information'!$M$65:$M$759,0)))</f>
        <v/>
      </c>
      <c r="C369" s="35" t="str">
        <f>IF(ISNA(INDEX('Process information'!$N$65:$N$759,MATCH(Summary!D369,'Process information'!$M$65:$M$759,0))),"",INDEX('Process information'!$N$65:$N$759,MATCH(Summary!D369,'Process information'!$M$65:$M$759,0)))</f>
        <v/>
      </c>
      <c r="D369" s="35" t="str">
        <f>IF(ISNA(VLOOKUP(A369,'Process information'!$W$65:$X$759,2,0)),"",VLOOKUP(A369,'Process information'!$W$65:$X$759,2,0))</f>
        <v/>
      </c>
      <c r="E369" s="62">
        <f>SUMIF('Process information'!$M$65:$M$759,Summary!D369,'Process information'!$Q$65:$Q$759)</f>
        <v>0</v>
      </c>
      <c r="F369" s="56">
        <f>SUMIF('Process information'!$M$65:$M$759,Summary!D369,'Process information'!$R$65:$R$759)</f>
        <v>0</v>
      </c>
      <c r="G369" s="55" t="str">
        <f t="shared" si="10"/>
        <v>-</v>
      </c>
    </row>
    <row r="370" spans="1:7" x14ac:dyDescent="0.25">
      <c r="A370" s="57">
        <v>113</v>
      </c>
      <c r="B370" s="35" t="str">
        <f>IF(ISNA(INDEX('Process information'!$O$65:$O$759,MATCH(Summary!D370,'Process information'!$M$65:$M$759,0))),"",INDEX('Process information'!$O$65:$O$759,MATCH(Summary!D370,'Process information'!$M$65:$M$759,0)))</f>
        <v/>
      </c>
      <c r="C370" s="35" t="str">
        <f>IF(ISNA(INDEX('Process information'!$N$65:$N$759,MATCH(Summary!D370,'Process information'!$M$65:$M$759,0))),"",INDEX('Process information'!$N$65:$N$759,MATCH(Summary!D370,'Process information'!$M$65:$M$759,0)))</f>
        <v/>
      </c>
      <c r="D370" s="35" t="str">
        <f>IF(ISNA(VLOOKUP(A370,'Process information'!$W$65:$X$759,2,0)),"",VLOOKUP(A370,'Process information'!$W$65:$X$759,2,0))</f>
        <v/>
      </c>
      <c r="E370" s="62">
        <f>SUMIF('Process information'!$M$65:$M$759,Summary!D370,'Process information'!$Q$65:$Q$759)</f>
        <v>0</v>
      </c>
      <c r="F370" s="56">
        <f>SUMIF('Process information'!$M$65:$M$759,Summary!D370,'Process information'!$R$65:$R$759)</f>
        <v>0</v>
      </c>
      <c r="G370" s="55" t="str">
        <f t="shared" si="10"/>
        <v>-</v>
      </c>
    </row>
    <row r="371" spans="1:7" x14ac:dyDescent="0.25">
      <c r="A371" s="57">
        <v>114</v>
      </c>
      <c r="B371" s="35" t="str">
        <f>IF(ISNA(INDEX('Process information'!$O$65:$O$759,MATCH(Summary!D371,'Process information'!$M$65:$M$759,0))),"",INDEX('Process information'!$O$65:$O$759,MATCH(Summary!D371,'Process information'!$M$65:$M$759,0)))</f>
        <v/>
      </c>
      <c r="C371" s="35" t="str">
        <f>IF(ISNA(INDEX('Process information'!$N$65:$N$759,MATCH(Summary!D371,'Process information'!$M$65:$M$759,0))),"",INDEX('Process information'!$N$65:$N$759,MATCH(Summary!D371,'Process information'!$M$65:$M$759,0)))</f>
        <v/>
      </c>
      <c r="D371" s="35" t="str">
        <f>IF(ISNA(VLOOKUP(A371,'Process information'!$W$65:$X$759,2,0)),"",VLOOKUP(A371,'Process information'!$W$65:$X$759,2,0))</f>
        <v/>
      </c>
      <c r="E371" s="62">
        <f>SUMIF('Process information'!$M$65:$M$759,Summary!D371,'Process information'!$Q$65:$Q$759)</f>
        <v>0</v>
      </c>
      <c r="F371" s="56">
        <f>SUMIF('Process information'!$M$65:$M$759,Summary!D371,'Process information'!$R$65:$R$759)</f>
        <v>0</v>
      </c>
      <c r="G371" s="55" t="str">
        <f t="shared" si="10"/>
        <v>-</v>
      </c>
    </row>
    <row r="372" spans="1:7" x14ac:dyDescent="0.25">
      <c r="A372" s="57">
        <v>115</v>
      </c>
      <c r="B372" s="35" t="str">
        <f>IF(ISNA(INDEX('Process information'!$O$65:$O$759,MATCH(Summary!D372,'Process information'!$M$65:$M$759,0))),"",INDEX('Process information'!$O$65:$O$759,MATCH(Summary!D372,'Process information'!$M$65:$M$759,0)))</f>
        <v/>
      </c>
      <c r="C372" s="35" t="str">
        <f>IF(ISNA(INDEX('Process information'!$N$65:$N$759,MATCH(Summary!D372,'Process information'!$M$65:$M$759,0))),"",INDEX('Process information'!$N$65:$N$759,MATCH(Summary!D372,'Process information'!$M$65:$M$759,0)))</f>
        <v/>
      </c>
      <c r="D372" s="35" t="str">
        <f>IF(ISNA(VLOOKUP(A372,'Process information'!$W$65:$X$759,2,0)),"",VLOOKUP(A372,'Process information'!$W$65:$X$759,2,0))</f>
        <v/>
      </c>
      <c r="E372" s="62">
        <f>SUMIF('Process information'!$M$65:$M$759,Summary!D372,'Process information'!$Q$65:$Q$759)</f>
        <v>0</v>
      </c>
      <c r="F372" s="56">
        <f>SUMIF('Process information'!$M$65:$M$759,Summary!D372,'Process information'!$R$65:$R$759)</f>
        <v>0</v>
      </c>
      <c r="G372" s="55" t="str">
        <f t="shared" si="10"/>
        <v>-</v>
      </c>
    </row>
    <row r="373" spans="1:7" x14ac:dyDescent="0.25">
      <c r="A373" s="57">
        <v>116</v>
      </c>
      <c r="B373" s="35" t="str">
        <f>IF(ISNA(INDEX('Process information'!$O$65:$O$759,MATCH(Summary!D373,'Process information'!$M$65:$M$759,0))),"",INDEX('Process information'!$O$65:$O$759,MATCH(Summary!D373,'Process information'!$M$65:$M$759,0)))</f>
        <v/>
      </c>
      <c r="C373" s="35" t="str">
        <f>IF(ISNA(INDEX('Process information'!$N$65:$N$759,MATCH(Summary!D373,'Process information'!$M$65:$M$759,0))),"",INDEX('Process information'!$N$65:$N$759,MATCH(Summary!D373,'Process information'!$M$65:$M$759,0)))</f>
        <v/>
      </c>
      <c r="D373" s="35" t="str">
        <f>IF(ISNA(VLOOKUP(A373,'Process information'!$W$65:$X$759,2,0)),"",VLOOKUP(A373,'Process information'!$W$65:$X$759,2,0))</f>
        <v/>
      </c>
      <c r="E373" s="62">
        <f>SUMIF('Process information'!$M$65:$M$759,Summary!D373,'Process information'!$Q$65:$Q$759)</f>
        <v>0</v>
      </c>
      <c r="F373" s="56">
        <f>SUMIF('Process information'!$M$65:$M$759,Summary!D373,'Process information'!$R$65:$R$759)</f>
        <v>0</v>
      </c>
      <c r="G373" s="55" t="str">
        <f t="shared" si="10"/>
        <v>-</v>
      </c>
    </row>
    <row r="374" spans="1:7" x14ac:dyDescent="0.25">
      <c r="A374" s="57">
        <v>117</v>
      </c>
      <c r="B374" s="35" t="str">
        <f>IF(ISNA(INDEX('Process information'!$O$65:$O$759,MATCH(Summary!D374,'Process information'!$M$65:$M$759,0))),"",INDEX('Process information'!$O$65:$O$759,MATCH(Summary!D374,'Process information'!$M$65:$M$759,0)))</f>
        <v/>
      </c>
      <c r="C374" s="35" t="str">
        <f>IF(ISNA(INDEX('Process information'!$N$65:$N$759,MATCH(Summary!D374,'Process information'!$M$65:$M$759,0))),"",INDEX('Process information'!$N$65:$N$759,MATCH(Summary!D374,'Process information'!$M$65:$M$759,0)))</f>
        <v/>
      </c>
      <c r="D374" s="35" t="str">
        <f>IF(ISNA(VLOOKUP(A374,'Process information'!$W$65:$X$759,2,0)),"",VLOOKUP(A374,'Process information'!$W$65:$X$759,2,0))</f>
        <v/>
      </c>
      <c r="E374" s="62">
        <f>SUMIF('Process information'!$M$65:$M$759,Summary!D374,'Process information'!$Q$65:$Q$759)</f>
        <v>0</v>
      </c>
      <c r="F374" s="56">
        <f>SUMIF('Process information'!$M$65:$M$759,Summary!D374,'Process information'!$R$65:$R$759)</f>
        <v>0</v>
      </c>
      <c r="G374" s="55" t="str">
        <f t="shared" si="10"/>
        <v>-</v>
      </c>
    </row>
    <row r="375" spans="1:7" x14ac:dyDescent="0.25">
      <c r="A375" s="57">
        <v>118</v>
      </c>
      <c r="B375" s="35" t="str">
        <f>IF(ISNA(INDEX('Process information'!$O$65:$O$759,MATCH(Summary!D375,'Process information'!$M$65:$M$759,0))),"",INDEX('Process information'!$O$65:$O$759,MATCH(Summary!D375,'Process information'!$M$65:$M$759,0)))</f>
        <v/>
      </c>
      <c r="C375" s="35" t="str">
        <f>IF(ISNA(INDEX('Process information'!$N$65:$N$759,MATCH(Summary!D375,'Process information'!$M$65:$M$759,0))),"",INDEX('Process information'!$N$65:$N$759,MATCH(Summary!D375,'Process information'!$M$65:$M$759,0)))</f>
        <v/>
      </c>
      <c r="D375" s="35" t="str">
        <f>IF(ISNA(VLOOKUP(A375,'Process information'!$W$65:$X$759,2,0)),"",VLOOKUP(A375,'Process information'!$W$65:$X$759,2,0))</f>
        <v/>
      </c>
      <c r="E375" s="62">
        <f>SUMIF('Process information'!$M$65:$M$759,Summary!D375,'Process information'!$Q$65:$Q$759)</f>
        <v>0</v>
      </c>
      <c r="F375" s="56">
        <f>SUMIF('Process information'!$M$65:$M$759,Summary!D375,'Process information'!$R$65:$R$759)</f>
        <v>0</v>
      </c>
      <c r="G375" s="55" t="str">
        <f t="shared" si="10"/>
        <v>-</v>
      </c>
    </row>
    <row r="376" spans="1:7" x14ac:dyDescent="0.25">
      <c r="A376" s="57">
        <v>119</v>
      </c>
      <c r="B376" s="35" t="str">
        <f>IF(ISNA(INDEX('Process information'!$O$65:$O$759,MATCH(Summary!D376,'Process information'!$M$65:$M$759,0))),"",INDEX('Process information'!$O$65:$O$759,MATCH(Summary!D376,'Process information'!$M$65:$M$759,0)))</f>
        <v/>
      </c>
      <c r="C376" s="35" t="str">
        <f>IF(ISNA(INDEX('Process information'!$N$65:$N$759,MATCH(Summary!D376,'Process information'!$M$65:$M$759,0))),"",INDEX('Process information'!$N$65:$N$759,MATCH(Summary!D376,'Process information'!$M$65:$M$759,0)))</f>
        <v/>
      </c>
      <c r="D376" s="35" t="str">
        <f>IF(ISNA(VLOOKUP(A376,'Process information'!$W$65:$X$759,2,0)),"",VLOOKUP(A376,'Process information'!$W$65:$X$759,2,0))</f>
        <v/>
      </c>
      <c r="E376" s="62">
        <f>SUMIF('Process information'!$M$65:$M$759,Summary!D376,'Process information'!$Q$65:$Q$759)</f>
        <v>0</v>
      </c>
      <c r="F376" s="56">
        <f>SUMIF('Process information'!$M$65:$M$759,Summary!D376,'Process information'!$R$65:$R$759)</f>
        <v>0</v>
      </c>
      <c r="G376" s="55" t="str">
        <f t="shared" si="10"/>
        <v>-</v>
      </c>
    </row>
    <row r="377" spans="1:7" x14ac:dyDescent="0.25">
      <c r="A377" s="57">
        <v>120</v>
      </c>
      <c r="B377" s="35" t="str">
        <f>IF(ISNA(INDEX('Process information'!$O$65:$O$759,MATCH(Summary!D377,'Process information'!$M$65:$M$759,0))),"",INDEX('Process information'!$O$65:$O$759,MATCH(Summary!D377,'Process information'!$M$65:$M$759,0)))</f>
        <v/>
      </c>
      <c r="C377" s="35" t="str">
        <f>IF(ISNA(INDEX('Process information'!$N$65:$N$759,MATCH(Summary!D377,'Process information'!$M$65:$M$759,0))),"",INDEX('Process information'!$N$65:$N$759,MATCH(Summary!D377,'Process information'!$M$65:$M$759,0)))</f>
        <v/>
      </c>
      <c r="D377" s="35" t="str">
        <f>IF(ISNA(VLOOKUP(A377,'Process information'!$W$65:$X$759,2,0)),"",VLOOKUP(A377,'Process information'!$W$65:$X$759,2,0))</f>
        <v/>
      </c>
      <c r="E377" s="62">
        <f>SUMIF('Process information'!$M$65:$M$759,Summary!D377,'Process information'!$Q$65:$Q$759)</f>
        <v>0</v>
      </c>
      <c r="F377" s="56">
        <f>SUMIF('Process information'!$M$65:$M$759,Summary!D377,'Process information'!$R$65:$R$759)</f>
        <v>0</v>
      </c>
      <c r="G377" s="55" t="str">
        <f t="shared" si="10"/>
        <v>-</v>
      </c>
    </row>
    <row r="378" spans="1:7" x14ac:dyDescent="0.25">
      <c r="A378" s="57">
        <v>121</v>
      </c>
      <c r="B378" s="35" t="str">
        <f>IF(ISNA(INDEX('Process information'!$O$65:$O$759,MATCH(Summary!D378,'Process information'!$M$65:$M$759,0))),"",INDEX('Process information'!$O$65:$O$759,MATCH(Summary!D378,'Process information'!$M$65:$M$759,0)))</f>
        <v/>
      </c>
      <c r="C378" s="35" t="str">
        <f>IF(ISNA(INDEX('Process information'!$N$65:$N$759,MATCH(Summary!D378,'Process information'!$M$65:$M$759,0))),"",INDEX('Process information'!$N$65:$N$759,MATCH(Summary!D378,'Process information'!$M$65:$M$759,0)))</f>
        <v/>
      </c>
      <c r="D378" s="35" t="str">
        <f>IF(ISNA(VLOOKUP(A378,'Process information'!$W$65:$X$759,2,0)),"",VLOOKUP(A378,'Process information'!$W$65:$X$759,2,0))</f>
        <v/>
      </c>
      <c r="E378" s="62">
        <f>SUMIF('Process information'!$M$65:$M$759,Summary!D378,'Process information'!$Q$65:$Q$759)</f>
        <v>0</v>
      </c>
      <c r="F378" s="56">
        <f>SUMIF('Process information'!$M$65:$M$759,Summary!D378,'Process information'!$R$65:$R$759)</f>
        <v>0</v>
      </c>
      <c r="G378" s="55" t="str">
        <f t="shared" si="10"/>
        <v>-</v>
      </c>
    </row>
    <row r="379" spans="1:7" x14ac:dyDescent="0.25">
      <c r="A379" s="57">
        <v>122</v>
      </c>
      <c r="B379" s="35" t="str">
        <f>IF(ISNA(INDEX('Process information'!$O$65:$O$759,MATCH(Summary!D379,'Process information'!$M$65:$M$759,0))),"",INDEX('Process information'!$O$65:$O$759,MATCH(Summary!D379,'Process information'!$M$65:$M$759,0)))</f>
        <v/>
      </c>
      <c r="C379" s="35" t="str">
        <f>IF(ISNA(INDEX('Process information'!$N$65:$N$759,MATCH(Summary!D379,'Process information'!$M$65:$M$759,0))),"",INDEX('Process information'!$N$65:$N$759,MATCH(Summary!D379,'Process information'!$M$65:$M$759,0)))</f>
        <v/>
      </c>
      <c r="D379" s="35" t="str">
        <f>IF(ISNA(VLOOKUP(A379,'Process information'!$W$65:$X$759,2,0)),"",VLOOKUP(A379,'Process information'!$W$65:$X$759,2,0))</f>
        <v/>
      </c>
      <c r="E379" s="62">
        <f>SUMIF('Process information'!$M$65:$M$759,Summary!D379,'Process information'!$Q$65:$Q$759)</f>
        <v>0</v>
      </c>
      <c r="F379" s="56">
        <f>SUMIF('Process information'!$M$65:$M$759,Summary!D379,'Process information'!$R$65:$R$759)</f>
        <v>0</v>
      </c>
      <c r="G379" s="55" t="str">
        <f t="shared" si="10"/>
        <v>-</v>
      </c>
    </row>
    <row r="380" spans="1:7" x14ac:dyDescent="0.25">
      <c r="A380" s="57">
        <v>123</v>
      </c>
      <c r="B380" s="35" t="str">
        <f>IF(ISNA(INDEX('Process information'!$O$65:$O$759,MATCH(Summary!D380,'Process information'!$M$65:$M$759,0))),"",INDEX('Process information'!$O$65:$O$759,MATCH(Summary!D380,'Process information'!$M$65:$M$759,0)))</f>
        <v/>
      </c>
      <c r="C380" s="35" t="str">
        <f>IF(ISNA(INDEX('Process information'!$N$65:$N$759,MATCH(Summary!D380,'Process information'!$M$65:$M$759,0))),"",INDEX('Process information'!$N$65:$N$759,MATCH(Summary!D380,'Process information'!$M$65:$M$759,0)))</f>
        <v/>
      </c>
      <c r="D380" s="35" t="str">
        <f>IF(ISNA(VLOOKUP(A380,'Process information'!$W$65:$X$759,2,0)),"",VLOOKUP(A380,'Process information'!$W$65:$X$759,2,0))</f>
        <v/>
      </c>
      <c r="E380" s="62">
        <f>SUMIF('Process information'!$M$65:$M$759,Summary!D380,'Process information'!$Q$65:$Q$759)</f>
        <v>0</v>
      </c>
      <c r="F380" s="56">
        <f>SUMIF('Process information'!$M$65:$M$759,Summary!D380,'Process information'!$R$65:$R$759)</f>
        <v>0</v>
      </c>
      <c r="G380" s="55" t="str">
        <f t="shared" si="10"/>
        <v>-</v>
      </c>
    </row>
    <row r="381" spans="1:7" x14ac:dyDescent="0.25">
      <c r="A381" s="57">
        <v>124</v>
      </c>
      <c r="B381" s="35" t="str">
        <f>IF(ISNA(INDEX('Process information'!$O$65:$O$759,MATCH(Summary!D381,'Process information'!$M$65:$M$759,0))),"",INDEX('Process information'!$O$65:$O$759,MATCH(Summary!D381,'Process information'!$M$65:$M$759,0)))</f>
        <v/>
      </c>
      <c r="C381" s="35" t="str">
        <f>IF(ISNA(INDEX('Process information'!$N$65:$N$759,MATCH(Summary!D381,'Process information'!$M$65:$M$759,0))),"",INDEX('Process information'!$N$65:$N$759,MATCH(Summary!D381,'Process information'!$M$65:$M$759,0)))</f>
        <v/>
      </c>
      <c r="D381" s="35" t="str">
        <f>IF(ISNA(VLOOKUP(A381,'Process information'!$W$65:$X$759,2,0)),"",VLOOKUP(A381,'Process information'!$W$65:$X$759,2,0))</f>
        <v/>
      </c>
      <c r="E381" s="62">
        <f>SUMIF('Process information'!$M$65:$M$759,Summary!D381,'Process information'!$Q$65:$Q$759)</f>
        <v>0</v>
      </c>
      <c r="F381" s="56">
        <f>SUMIF('Process information'!$M$65:$M$759,Summary!D381,'Process information'!$R$65:$R$759)</f>
        <v>0</v>
      </c>
      <c r="G381" s="55" t="str">
        <f t="shared" si="10"/>
        <v>-</v>
      </c>
    </row>
    <row r="382" spans="1:7" x14ac:dyDescent="0.25">
      <c r="A382" s="57">
        <v>125</v>
      </c>
      <c r="B382" s="35" t="str">
        <f>IF(ISNA(INDEX('Process information'!$O$65:$O$759,MATCH(Summary!D382,'Process information'!$M$65:$M$759,0))),"",INDEX('Process information'!$O$65:$O$759,MATCH(Summary!D382,'Process information'!$M$65:$M$759,0)))</f>
        <v/>
      </c>
      <c r="C382" s="35" t="str">
        <f>IF(ISNA(INDEX('Process information'!$N$65:$N$759,MATCH(Summary!D382,'Process information'!$M$65:$M$759,0))),"",INDEX('Process information'!$N$65:$N$759,MATCH(Summary!D382,'Process information'!$M$65:$M$759,0)))</f>
        <v/>
      </c>
      <c r="D382" s="35" t="str">
        <f>IF(ISNA(VLOOKUP(A382,'Process information'!$W$65:$X$759,2,0)),"",VLOOKUP(A382,'Process information'!$W$65:$X$759,2,0))</f>
        <v/>
      </c>
      <c r="E382" s="62">
        <f>SUMIF('Process information'!$M$65:$M$759,Summary!D382,'Process information'!$Q$65:$Q$759)</f>
        <v>0</v>
      </c>
      <c r="F382" s="56">
        <f>SUMIF('Process information'!$M$65:$M$759,Summary!D382,'Process information'!$R$65:$R$759)</f>
        <v>0</v>
      </c>
      <c r="G382" s="55" t="str">
        <f t="shared" si="10"/>
        <v>-</v>
      </c>
    </row>
    <row r="383" spans="1:7" x14ac:dyDescent="0.25">
      <c r="A383" s="57">
        <v>126</v>
      </c>
      <c r="B383" s="35" t="str">
        <f>IF(ISNA(INDEX('Process information'!$O$65:$O$759,MATCH(Summary!D383,'Process information'!$M$65:$M$759,0))),"",INDEX('Process information'!$O$65:$O$759,MATCH(Summary!D383,'Process information'!$M$65:$M$759,0)))</f>
        <v/>
      </c>
      <c r="C383" s="35" t="str">
        <f>IF(ISNA(INDEX('Process information'!$N$65:$N$759,MATCH(Summary!D383,'Process information'!$M$65:$M$759,0))),"",INDEX('Process information'!$N$65:$N$759,MATCH(Summary!D383,'Process information'!$M$65:$M$759,0)))</f>
        <v/>
      </c>
      <c r="D383" s="35" t="str">
        <f>IF(ISNA(VLOOKUP(A383,'Process information'!$W$65:$X$759,2,0)),"",VLOOKUP(A383,'Process information'!$W$65:$X$759,2,0))</f>
        <v/>
      </c>
      <c r="E383" s="62">
        <f>SUMIF('Process information'!$M$65:$M$759,Summary!D383,'Process information'!$Q$65:$Q$759)</f>
        <v>0</v>
      </c>
      <c r="F383" s="56">
        <f>SUMIF('Process information'!$M$65:$M$759,Summary!D383,'Process information'!$R$65:$R$759)</f>
        <v>0</v>
      </c>
      <c r="G383" s="55" t="str">
        <f t="shared" si="10"/>
        <v>-</v>
      </c>
    </row>
    <row r="384" spans="1:7" x14ac:dyDescent="0.25">
      <c r="A384" s="57">
        <v>127</v>
      </c>
      <c r="B384" s="35" t="str">
        <f>IF(ISNA(INDEX('Process information'!$O$65:$O$759,MATCH(Summary!D384,'Process information'!$M$65:$M$759,0))),"",INDEX('Process information'!$O$65:$O$759,MATCH(Summary!D384,'Process information'!$M$65:$M$759,0)))</f>
        <v/>
      </c>
      <c r="C384" s="35" t="str">
        <f>IF(ISNA(INDEX('Process information'!$N$65:$N$759,MATCH(Summary!D384,'Process information'!$M$65:$M$759,0))),"",INDEX('Process information'!$N$65:$N$759,MATCH(Summary!D384,'Process information'!$M$65:$M$759,0)))</f>
        <v/>
      </c>
      <c r="D384" s="35" t="str">
        <f>IF(ISNA(VLOOKUP(A384,'Process information'!$W$65:$X$759,2,0)),"",VLOOKUP(A384,'Process information'!$W$65:$X$759,2,0))</f>
        <v/>
      </c>
      <c r="E384" s="62">
        <f>SUMIF('Process information'!$M$65:$M$759,Summary!D384,'Process information'!$Q$65:$Q$759)</f>
        <v>0</v>
      </c>
      <c r="F384" s="56">
        <f>SUMIF('Process information'!$M$65:$M$759,Summary!D384,'Process information'!$R$65:$R$759)</f>
        <v>0</v>
      </c>
      <c r="G384" s="55" t="str">
        <f t="shared" si="10"/>
        <v>-</v>
      </c>
    </row>
    <row r="385" spans="1:7" x14ac:dyDescent="0.25">
      <c r="A385" s="57">
        <v>128</v>
      </c>
      <c r="B385" s="35" t="str">
        <f>IF(ISNA(INDEX('Process information'!$O$65:$O$759,MATCH(Summary!D385,'Process information'!$M$65:$M$759,0))),"",INDEX('Process information'!$O$65:$O$759,MATCH(Summary!D385,'Process information'!$M$65:$M$759,0)))</f>
        <v/>
      </c>
      <c r="C385" s="35" t="str">
        <f>IF(ISNA(INDEX('Process information'!$N$65:$N$759,MATCH(Summary!D385,'Process information'!$M$65:$M$759,0))),"",INDEX('Process information'!$N$65:$N$759,MATCH(Summary!D385,'Process information'!$M$65:$M$759,0)))</f>
        <v/>
      </c>
      <c r="D385" s="35" t="str">
        <f>IF(ISNA(VLOOKUP(A385,'Process information'!$W$65:$X$759,2,0)),"",VLOOKUP(A385,'Process information'!$W$65:$X$759,2,0))</f>
        <v/>
      </c>
      <c r="E385" s="62">
        <f>SUMIF('Process information'!$M$65:$M$759,Summary!D385,'Process information'!$Q$65:$Q$759)</f>
        <v>0</v>
      </c>
      <c r="F385" s="56">
        <f>SUMIF('Process information'!$M$65:$M$759,Summary!D385,'Process information'!$R$65:$R$759)</f>
        <v>0</v>
      </c>
      <c r="G385" s="55" t="str">
        <f t="shared" si="10"/>
        <v>-</v>
      </c>
    </row>
    <row r="386" spans="1:7" x14ac:dyDescent="0.25">
      <c r="A386" s="57">
        <v>129</v>
      </c>
      <c r="B386" s="35" t="str">
        <f>IF(ISNA(INDEX('Process information'!$O$65:$O$759,MATCH(Summary!D386,'Process information'!$M$65:$M$759,0))),"",INDEX('Process information'!$O$65:$O$759,MATCH(Summary!D386,'Process information'!$M$65:$M$759,0)))</f>
        <v/>
      </c>
      <c r="C386" s="35" t="str">
        <f>IF(ISNA(INDEX('Process information'!$N$65:$N$759,MATCH(Summary!D386,'Process information'!$M$65:$M$759,0))),"",INDEX('Process information'!$N$65:$N$759,MATCH(Summary!D386,'Process information'!$M$65:$M$759,0)))</f>
        <v/>
      </c>
      <c r="D386" s="35" t="str">
        <f>IF(ISNA(VLOOKUP(A386,'Process information'!$W$65:$X$759,2,0)),"",VLOOKUP(A386,'Process information'!$W$65:$X$759,2,0))</f>
        <v/>
      </c>
      <c r="E386" s="62">
        <f>SUMIF('Process information'!$M$65:$M$759,Summary!D386,'Process information'!$Q$65:$Q$759)</f>
        <v>0</v>
      </c>
      <c r="F386" s="56">
        <f>SUMIF('Process information'!$M$65:$M$759,Summary!D386,'Process information'!$R$65:$R$759)</f>
        <v>0</v>
      </c>
      <c r="G386" s="55" t="str">
        <f t="shared" si="10"/>
        <v>-</v>
      </c>
    </row>
    <row r="387" spans="1:7" x14ac:dyDescent="0.25">
      <c r="A387" s="57">
        <v>130</v>
      </c>
      <c r="B387" s="35" t="str">
        <f>IF(ISNA(INDEX('Process information'!$O$65:$O$759,MATCH(Summary!D387,'Process information'!$M$65:$M$759,0))),"",INDEX('Process information'!$O$65:$O$759,MATCH(Summary!D387,'Process information'!$M$65:$M$759,0)))</f>
        <v/>
      </c>
      <c r="C387" s="35" t="str">
        <f>IF(ISNA(INDEX('Process information'!$N$65:$N$759,MATCH(Summary!D387,'Process information'!$M$65:$M$759,0))),"",INDEX('Process information'!$N$65:$N$759,MATCH(Summary!D387,'Process information'!$M$65:$M$759,0)))</f>
        <v/>
      </c>
      <c r="D387" s="35" t="str">
        <f>IF(ISNA(VLOOKUP(A387,'Process information'!$W$65:$X$759,2,0)),"",VLOOKUP(A387,'Process information'!$W$65:$X$759,2,0))</f>
        <v/>
      </c>
      <c r="E387" s="62">
        <f>SUMIF('Process information'!$M$65:$M$759,Summary!D387,'Process information'!$Q$65:$Q$759)</f>
        <v>0</v>
      </c>
      <c r="F387" s="56">
        <f>SUMIF('Process information'!$M$65:$M$759,Summary!D387,'Process information'!$R$65:$R$759)</f>
        <v>0</v>
      </c>
      <c r="G387" s="55" t="str">
        <f t="shared" ref="G387:G418" si="11">IF(F387&lt;&gt;0,IF(F387&gt;=1000,"Greater Than or Equal to 1,000 mtCO2e","Less Than 1,000 mtCO2e"),"-")</f>
        <v>-</v>
      </c>
    </row>
    <row r="388" spans="1:7" x14ac:dyDescent="0.25">
      <c r="A388" s="57">
        <v>131</v>
      </c>
      <c r="B388" s="35" t="str">
        <f>IF(ISNA(INDEX('Process information'!$O$65:$O$759,MATCH(Summary!D388,'Process information'!$M$65:$M$759,0))),"",INDEX('Process information'!$O$65:$O$759,MATCH(Summary!D388,'Process information'!$M$65:$M$759,0)))</f>
        <v/>
      </c>
      <c r="C388" s="35" t="str">
        <f>IF(ISNA(INDEX('Process information'!$N$65:$N$759,MATCH(Summary!D388,'Process information'!$M$65:$M$759,0))),"",INDEX('Process information'!$N$65:$N$759,MATCH(Summary!D388,'Process information'!$M$65:$M$759,0)))</f>
        <v/>
      </c>
      <c r="D388" s="35" t="str">
        <f>IF(ISNA(VLOOKUP(A388,'Process information'!$W$65:$X$759,2,0)),"",VLOOKUP(A388,'Process information'!$W$65:$X$759,2,0))</f>
        <v/>
      </c>
      <c r="E388" s="62">
        <f>SUMIF('Process information'!$M$65:$M$759,Summary!D388,'Process information'!$Q$65:$Q$759)</f>
        <v>0</v>
      </c>
      <c r="F388" s="56">
        <f>SUMIF('Process information'!$M$65:$M$759,Summary!D388,'Process information'!$R$65:$R$759)</f>
        <v>0</v>
      </c>
      <c r="G388" s="55" t="str">
        <f t="shared" si="11"/>
        <v>-</v>
      </c>
    </row>
    <row r="389" spans="1:7" x14ac:dyDescent="0.25">
      <c r="A389" s="57">
        <v>132</v>
      </c>
      <c r="B389" s="35" t="str">
        <f>IF(ISNA(INDEX('Process information'!$O$65:$O$759,MATCH(Summary!D389,'Process information'!$M$65:$M$759,0))),"",INDEX('Process information'!$O$65:$O$759,MATCH(Summary!D389,'Process information'!$M$65:$M$759,0)))</f>
        <v/>
      </c>
      <c r="C389" s="35" t="str">
        <f>IF(ISNA(INDEX('Process information'!$N$65:$N$759,MATCH(Summary!D389,'Process information'!$M$65:$M$759,0))),"",INDEX('Process information'!$N$65:$N$759,MATCH(Summary!D389,'Process information'!$M$65:$M$759,0)))</f>
        <v/>
      </c>
      <c r="D389" s="35" t="str">
        <f>IF(ISNA(VLOOKUP(A389,'Process information'!$W$65:$X$759,2,0)),"",VLOOKUP(A389,'Process information'!$W$65:$X$759,2,0))</f>
        <v/>
      </c>
      <c r="E389" s="62">
        <f>SUMIF('Process information'!$M$65:$M$759,Summary!D389,'Process information'!$Q$65:$Q$759)</f>
        <v>0</v>
      </c>
      <c r="F389" s="56">
        <f>SUMIF('Process information'!$M$65:$M$759,Summary!D389,'Process information'!$R$65:$R$759)</f>
        <v>0</v>
      </c>
      <c r="G389" s="55" t="str">
        <f t="shared" si="11"/>
        <v>-</v>
      </c>
    </row>
    <row r="390" spans="1:7" x14ac:dyDescent="0.25">
      <c r="A390" s="57">
        <v>133</v>
      </c>
      <c r="B390" s="35" t="str">
        <f>IF(ISNA(INDEX('Process information'!$O$65:$O$759,MATCH(Summary!D390,'Process information'!$M$65:$M$759,0))),"",INDEX('Process information'!$O$65:$O$759,MATCH(Summary!D390,'Process information'!$M$65:$M$759,0)))</f>
        <v/>
      </c>
      <c r="C390" s="35" t="str">
        <f>IF(ISNA(INDEX('Process information'!$N$65:$N$759,MATCH(Summary!D390,'Process information'!$M$65:$M$759,0))),"",INDEX('Process information'!$N$65:$N$759,MATCH(Summary!D390,'Process information'!$M$65:$M$759,0)))</f>
        <v/>
      </c>
      <c r="D390" s="35" t="str">
        <f>IF(ISNA(VLOOKUP(A390,'Process information'!$W$65:$X$759,2,0)),"",VLOOKUP(A390,'Process information'!$W$65:$X$759,2,0))</f>
        <v/>
      </c>
      <c r="E390" s="62">
        <f>SUMIF('Process information'!$M$65:$M$759,Summary!D390,'Process information'!$Q$65:$Q$759)</f>
        <v>0</v>
      </c>
      <c r="F390" s="56">
        <f>SUMIF('Process information'!$M$65:$M$759,Summary!D390,'Process information'!$R$65:$R$759)</f>
        <v>0</v>
      </c>
      <c r="G390" s="55" t="str">
        <f t="shared" si="11"/>
        <v>-</v>
      </c>
    </row>
    <row r="391" spans="1:7" x14ac:dyDescent="0.25">
      <c r="A391" s="57">
        <v>134</v>
      </c>
      <c r="B391" s="35" t="str">
        <f>IF(ISNA(INDEX('Process information'!$O$65:$O$759,MATCH(Summary!D391,'Process information'!$M$65:$M$759,0))),"",INDEX('Process information'!$O$65:$O$759,MATCH(Summary!D391,'Process information'!$M$65:$M$759,0)))</f>
        <v/>
      </c>
      <c r="C391" s="35" t="str">
        <f>IF(ISNA(INDEX('Process information'!$N$65:$N$759,MATCH(Summary!D391,'Process information'!$M$65:$M$759,0))),"",INDEX('Process information'!$N$65:$N$759,MATCH(Summary!D391,'Process information'!$M$65:$M$759,0)))</f>
        <v/>
      </c>
      <c r="D391" s="35" t="str">
        <f>IF(ISNA(VLOOKUP(A391,'Process information'!$W$65:$X$759,2,0)),"",VLOOKUP(A391,'Process information'!$W$65:$X$759,2,0))</f>
        <v/>
      </c>
      <c r="E391" s="62">
        <f>SUMIF('Process information'!$M$65:$M$759,Summary!D391,'Process information'!$Q$65:$Q$759)</f>
        <v>0</v>
      </c>
      <c r="F391" s="56">
        <f>SUMIF('Process information'!$M$65:$M$759,Summary!D391,'Process information'!$R$65:$R$759)</f>
        <v>0</v>
      </c>
      <c r="G391" s="55" t="str">
        <f t="shared" si="11"/>
        <v>-</v>
      </c>
    </row>
    <row r="392" spans="1:7" x14ac:dyDescent="0.25">
      <c r="A392" s="57">
        <v>135</v>
      </c>
      <c r="B392" s="35" t="str">
        <f>IF(ISNA(INDEX('Process information'!$O$65:$O$759,MATCH(Summary!D392,'Process information'!$M$65:$M$759,0))),"",INDEX('Process information'!$O$65:$O$759,MATCH(Summary!D392,'Process information'!$M$65:$M$759,0)))</f>
        <v/>
      </c>
      <c r="C392" s="35" t="str">
        <f>IF(ISNA(INDEX('Process information'!$N$65:$N$759,MATCH(Summary!D392,'Process information'!$M$65:$M$759,0))),"",INDEX('Process information'!$N$65:$N$759,MATCH(Summary!D392,'Process information'!$M$65:$M$759,0)))</f>
        <v/>
      </c>
      <c r="D392" s="35" t="str">
        <f>IF(ISNA(VLOOKUP(A392,'Process information'!$W$65:$X$759,2,0)),"",VLOOKUP(A392,'Process information'!$W$65:$X$759,2,0))</f>
        <v/>
      </c>
      <c r="E392" s="62">
        <f>SUMIF('Process information'!$M$65:$M$759,Summary!D392,'Process information'!$Q$65:$Q$759)</f>
        <v>0</v>
      </c>
      <c r="F392" s="56">
        <f>SUMIF('Process information'!$M$65:$M$759,Summary!D392,'Process information'!$R$65:$R$759)</f>
        <v>0</v>
      </c>
      <c r="G392" s="55" t="str">
        <f t="shared" si="11"/>
        <v>-</v>
      </c>
    </row>
    <row r="393" spans="1:7" x14ac:dyDescent="0.25">
      <c r="A393" s="57">
        <v>136</v>
      </c>
      <c r="B393" s="35" t="str">
        <f>IF(ISNA(INDEX('Process information'!$O$65:$O$759,MATCH(Summary!D393,'Process information'!$M$65:$M$759,0))),"",INDEX('Process information'!$O$65:$O$759,MATCH(Summary!D393,'Process information'!$M$65:$M$759,0)))</f>
        <v/>
      </c>
      <c r="C393" s="35" t="str">
        <f>IF(ISNA(INDEX('Process information'!$N$65:$N$759,MATCH(Summary!D393,'Process information'!$M$65:$M$759,0))),"",INDEX('Process information'!$N$65:$N$759,MATCH(Summary!D393,'Process information'!$M$65:$M$759,0)))</f>
        <v/>
      </c>
      <c r="D393" s="35" t="str">
        <f>IF(ISNA(VLOOKUP(A393,'Process information'!$W$65:$X$759,2,0)),"",VLOOKUP(A393,'Process information'!$W$65:$X$759,2,0))</f>
        <v/>
      </c>
      <c r="E393" s="62">
        <f>SUMIF('Process information'!$M$65:$M$759,Summary!D393,'Process information'!$Q$65:$Q$759)</f>
        <v>0</v>
      </c>
      <c r="F393" s="56">
        <f>SUMIF('Process information'!$M$65:$M$759,Summary!D393,'Process information'!$R$65:$R$759)</f>
        <v>0</v>
      </c>
      <c r="G393" s="55" t="str">
        <f t="shared" si="11"/>
        <v>-</v>
      </c>
    </row>
    <row r="394" spans="1:7" x14ac:dyDescent="0.25">
      <c r="A394" s="57">
        <v>137</v>
      </c>
      <c r="B394" s="35" t="str">
        <f>IF(ISNA(INDEX('Process information'!$O$65:$O$759,MATCH(Summary!D394,'Process information'!$M$65:$M$759,0))),"",INDEX('Process information'!$O$65:$O$759,MATCH(Summary!D394,'Process information'!$M$65:$M$759,0)))</f>
        <v/>
      </c>
      <c r="C394" s="35" t="str">
        <f>IF(ISNA(INDEX('Process information'!$N$65:$N$759,MATCH(Summary!D394,'Process information'!$M$65:$M$759,0))),"",INDEX('Process information'!$N$65:$N$759,MATCH(Summary!D394,'Process information'!$M$65:$M$759,0)))</f>
        <v/>
      </c>
      <c r="D394" s="35" t="str">
        <f>IF(ISNA(VLOOKUP(A394,'Process information'!$W$65:$X$759,2,0)),"",VLOOKUP(A394,'Process information'!$W$65:$X$759,2,0))</f>
        <v/>
      </c>
      <c r="E394" s="62">
        <f>SUMIF('Process information'!$M$65:$M$759,Summary!D394,'Process information'!$Q$65:$Q$759)</f>
        <v>0</v>
      </c>
      <c r="F394" s="56">
        <f>SUMIF('Process information'!$M$65:$M$759,Summary!D394,'Process information'!$R$65:$R$759)</f>
        <v>0</v>
      </c>
      <c r="G394" s="55" t="str">
        <f t="shared" si="11"/>
        <v>-</v>
      </c>
    </row>
    <row r="395" spans="1:7" x14ac:dyDescent="0.25">
      <c r="A395" s="57">
        <v>138</v>
      </c>
      <c r="B395" s="35" t="str">
        <f>IF(ISNA(INDEX('Process information'!$O$65:$O$759,MATCH(Summary!D395,'Process information'!$M$65:$M$759,0))),"",INDEX('Process information'!$O$65:$O$759,MATCH(Summary!D395,'Process information'!$M$65:$M$759,0)))</f>
        <v/>
      </c>
      <c r="C395" s="35" t="str">
        <f>IF(ISNA(INDEX('Process information'!$N$65:$N$759,MATCH(Summary!D395,'Process information'!$M$65:$M$759,0))),"",INDEX('Process information'!$N$65:$N$759,MATCH(Summary!D395,'Process information'!$M$65:$M$759,0)))</f>
        <v/>
      </c>
      <c r="D395" s="35" t="str">
        <f>IF(ISNA(VLOOKUP(A395,'Process information'!$W$65:$X$759,2,0)),"",VLOOKUP(A395,'Process information'!$W$65:$X$759,2,0))</f>
        <v/>
      </c>
      <c r="E395" s="62">
        <f>SUMIF('Process information'!$M$65:$M$759,Summary!D395,'Process information'!$Q$65:$Q$759)</f>
        <v>0</v>
      </c>
      <c r="F395" s="56">
        <f>SUMIF('Process information'!$M$65:$M$759,Summary!D395,'Process information'!$R$65:$R$759)</f>
        <v>0</v>
      </c>
      <c r="G395" s="55" t="str">
        <f t="shared" si="11"/>
        <v>-</v>
      </c>
    </row>
    <row r="396" spans="1:7" x14ac:dyDescent="0.25">
      <c r="A396" s="57">
        <v>139</v>
      </c>
      <c r="B396" s="35" t="str">
        <f>IF(ISNA(INDEX('Process information'!$O$65:$O$759,MATCH(Summary!D396,'Process information'!$M$65:$M$759,0))),"",INDEX('Process information'!$O$65:$O$759,MATCH(Summary!D396,'Process information'!$M$65:$M$759,0)))</f>
        <v/>
      </c>
      <c r="C396" s="35" t="str">
        <f>IF(ISNA(INDEX('Process information'!$N$65:$N$759,MATCH(Summary!D396,'Process information'!$M$65:$M$759,0))),"",INDEX('Process information'!$N$65:$N$759,MATCH(Summary!D396,'Process information'!$M$65:$M$759,0)))</f>
        <v/>
      </c>
      <c r="D396" s="35" t="str">
        <f>IF(ISNA(VLOOKUP(A396,'Process information'!$W$65:$X$759,2,0)),"",VLOOKUP(A396,'Process information'!$W$65:$X$759,2,0))</f>
        <v/>
      </c>
      <c r="E396" s="62">
        <f>SUMIF('Process information'!$M$65:$M$759,Summary!D396,'Process information'!$Q$65:$Q$759)</f>
        <v>0</v>
      </c>
      <c r="F396" s="56">
        <f>SUMIF('Process information'!$M$65:$M$759,Summary!D396,'Process information'!$R$65:$R$759)</f>
        <v>0</v>
      </c>
      <c r="G396" s="55" t="str">
        <f t="shared" si="11"/>
        <v>-</v>
      </c>
    </row>
    <row r="397" spans="1:7" x14ac:dyDescent="0.25">
      <c r="A397" s="57">
        <v>140</v>
      </c>
      <c r="B397" s="35" t="str">
        <f>IF(ISNA(INDEX('Process information'!$O$65:$O$759,MATCH(Summary!D397,'Process information'!$M$65:$M$759,0))),"",INDEX('Process information'!$O$65:$O$759,MATCH(Summary!D397,'Process information'!$M$65:$M$759,0)))</f>
        <v/>
      </c>
      <c r="C397" s="35" t="str">
        <f>IF(ISNA(INDEX('Process information'!$N$65:$N$759,MATCH(Summary!D397,'Process information'!$M$65:$M$759,0))),"",INDEX('Process information'!$N$65:$N$759,MATCH(Summary!D397,'Process information'!$M$65:$M$759,0)))</f>
        <v/>
      </c>
      <c r="D397" s="35" t="str">
        <f>IF(ISNA(VLOOKUP(A397,'Process information'!$W$65:$X$759,2,0)),"",VLOOKUP(A397,'Process information'!$W$65:$X$759,2,0))</f>
        <v/>
      </c>
      <c r="E397" s="62">
        <f>SUMIF('Process information'!$M$65:$M$759,Summary!D397,'Process information'!$Q$65:$Q$759)</f>
        <v>0</v>
      </c>
      <c r="F397" s="56">
        <f>SUMIF('Process information'!$M$65:$M$759,Summary!D397,'Process information'!$R$65:$R$759)</f>
        <v>0</v>
      </c>
      <c r="G397" s="55" t="str">
        <f t="shared" si="11"/>
        <v>-</v>
      </c>
    </row>
    <row r="398" spans="1:7" x14ac:dyDescent="0.25">
      <c r="A398" s="57">
        <v>141</v>
      </c>
      <c r="B398" s="35" t="str">
        <f>IF(ISNA(INDEX('Process information'!$O$65:$O$759,MATCH(Summary!D398,'Process information'!$M$65:$M$759,0))),"",INDEX('Process information'!$O$65:$O$759,MATCH(Summary!D398,'Process information'!$M$65:$M$759,0)))</f>
        <v/>
      </c>
      <c r="C398" s="35" t="str">
        <f>IF(ISNA(INDEX('Process information'!$N$65:$N$759,MATCH(Summary!D398,'Process information'!$M$65:$M$759,0))),"",INDEX('Process information'!$N$65:$N$759,MATCH(Summary!D398,'Process information'!$M$65:$M$759,0)))</f>
        <v/>
      </c>
      <c r="D398" s="35" t="str">
        <f>IF(ISNA(VLOOKUP(A398,'Process information'!$W$65:$X$759,2,0)),"",VLOOKUP(A398,'Process information'!$W$65:$X$759,2,0))</f>
        <v/>
      </c>
      <c r="E398" s="62">
        <f>SUMIF('Process information'!$M$65:$M$759,Summary!D398,'Process information'!$Q$65:$Q$759)</f>
        <v>0</v>
      </c>
      <c r="F398" s="56">
        <f>SUMIF('Process information'!$M$65:$M$759,Summary!D398,'Process information'!$R$65:$R$759)</f>
        <v>0</v>
      </c>
      <c r="G398" s="55" t="str">
        <f t="shared" si="11"/>
        <v>-</v>
      </c>
    </row>
    <row r="399" spans="1:7" x14ac:dyDescent="0.25">
      <c r="A399" s="57">
        <v>142</v>
      </c>
      <c r="B399" s="35" t="str">
        <f>IF(ISNA(INDEX('Process information'!$O$65:$O$759,MATCH(Summary!D399,'Process information'!$M$65:$M$759,0))),"",INDEX('Process information'!$O$65:$O$759,MATCH(Summary!D399,'Process information'!$M$65:$M$759,0)))</f>
        <v/>
      </c>
      <c r="C399" s="35" t="str">
        <f>IF(ISNA(INDEX('Process information'!$N$65:$N$759,MATCH(Summary!D399,'Process information'!$M$65:$M$759,0))),"",INDEX('Process information'!$N$65:$N$759,MATCH(Summary!D399,'Process information'!$M$65:$M$759,0)))</f>
        <v/>
      </c>
      <c r="D399" s="35" t="str">
        <f>IF(ISNA(VLOOKUP(A399,'Process information'!$W$65:$X$759,2,0)),"",VLOOKUP(A399,'Process information'!$W$65:$X$759,2,0))</f>
        <v/>
      </c>
      <c r="E399" s="62">
        <f>SUMIF('Process information'!$M$65:$M$759,Summary!D399,'Process information'!$Q$65:$Q$759)</f>
        <v>0</v>
      </c>
      <c r="F399" s="56">
        <f>SUMIF('Process information'!$M$65:$M$759,Summary!D399,'Process information'!$R$65:$R$759)</f>
        <v>0</v>
      </c>
      <c r="G399" s="55" t="str">
        <f t="shared" si="11"/>
        <v>-</v>
      </c>
    </row>
    <row r="400" spans="1:7" x14ac:dyDescent="0.25">
      <c r="A400" s="57">
        <v>143</v>
      </c>
      <c r="B400" s="35" t="str">
        <f>IF(ISNA(INDEX('Process information'!$O$65:$O$759,MATCH(Summary!D400,'Process information'!$M$65:$M$759,0))),"",INDEX('Process information'!$O$65:$O$759,MATCH(Summary!D400,'Process information'!$M$65:$M$759,0)))</f>
        <v/>
      </c>
      <c r="C400" s="35" t="str">
        <f>IF(ISNA(INDEX('Process information'!$N$65:$N$759,MATCH(Summary!D400,'Process information'!$M$65:$M$759,0))),"",INDEX('Process information'!$N$65:$N$759,MATCH(Summary!D400,'Process information'!$M$65:$M$759,0)))</f>
        <v/>
      </c>
      <c r="D400" s="35" t="str">
        <f>IF(ISNA(VLOOKUP(A400,'Process information'!$W$65:$X$759,2,0)),"",VLOOKUP(A400,'Process information'!$W$65:$X$759,2,0))</f>
        <v/>
      </c>
      <c r="E400" s="62">
        <f>SUMIF('Process information'!$M$65:$M$759,Summary!D400,'Process information'!$Q$65:$Q$759)</f>
        <v>0</v>
      </c>
      <c r="F400" s="56">
        <f>SUMIF('Process information'!$M$65:$M$759,Summary!D400,'Process information'!$R$65:$R$759)</f>
        <v>0</v>
      </c>
      <c r="G400" s="55" t="str">
        <f t="shared" si="11"/>
        <v>-</v>
      </c>
    </row>
    <row r="401" spans="1:7" x14ac:dyDescent="0.25">
      <c r="A401" s="57">
        <v>144</v>
      </c>
      <c r="B401" s="35" t="str">
        <f>IF(ISNA(INDEX('Process information'!$O$65:$O$759,MATCH(Summary!D401,'Process information'!$M$65:$M$759,0))),"",INDEX('Process information'!$O$65:$O$759,MATCH(Summary!D401,'Process information'!$M$65:$M$759,0)))</f>
        <v/>
      </c>
      <c r="C401" s="35" t="str">
        <f>IF(ISNA(INDEX('Process information'!$N$65:$N$759,MATCH(Summary!D401,'Process information'!$M$65:$M$759,0))),"",INDEX('Process information'!$N$65:$N$759,MATCH(Summary!D401,'Process information'!$M$65:$M$759,0)))</f>
        <v/>
      </c>
      <c r="D401" s="35" t="str">
        <f>IF(ISNA(VLOOKUP(A401,'Process information'!$W$65:$X$759,2,0)),"",VLOOKUP(A401,'Process information'!$W$65:$X$759,2,0))</f>
        <v/>
      </c>
      <c r="E401" s="62">
        <f>SUMIF('Process information'!$M$65:$M$759,Summary!D401,'Process information'!$Q$65:$Q$759)</f>
        <v>0</v>
      </c>
      <c r="F401" s="56">
        <f>SUMIF('Process information'!$M$65:$M$759,Summary!D401,'Process information'!$R$65:$R$759)</f>
        <v>0</v>
      </c>
      <c r="G401" s="55" t="str">
        <f t="shared" si="11"/>
        <v>-</v>
      </c>
    </row>
    <row r="402" spans="1:7" x14ac:dyDescent="0.25">
      <c r="A402" s="57">
        <v>145</v>
      </c>
      <c r="B402" s="35" t="str">
        <f>IF(ISNA(INDEX('Process information'!$O$65:$O$759,MATCH(Summary!D402,'Process information'!$M$65:$M$759,0))),"",INDEX('Process information'!$O$65:$O$759,MATCH(Summary!D402,'Process information'!$M$65:$M$759,0)))</f>
        <v/>
      </c>
      <c r="C402" s="35" t="str">
        <f>IF(ISNA(INDEX('Process information'!$N$65:$N$759,MATCH(Summary!D402,'Process information'!$M$65:$M$759,0))),"",INDEX('Process information'!$N$65:$N$759,MATCH(Summary!D402,'Process information'!$M$65:$M$759,0)))</f>
        <v/>
      </c>
      <c r="D402" s="35" t="str">
        <f>IF(ISNA(VLOOKUP(A402,'Process information'!$W$65:$X$759,2,0)),"",VLOOKUP(A402,'Process information'!$W$65:$X$759,2,0))</f>
        <v/>
      </c>
      <c r="E402" s="62">
        <f>SUMIF('Process information'!$M$65:$M$759,Summary!D402,'Process information'!$Q$65:$Q$759)</f>
        <v>0</v>
      </c>
      <c r="F402" s="56">
        <f>SUMIF('Process information'!$M$65:$M$759,Summary!D402,'Process information'!$R$65:$R$759)</f>
        <v>0</v>
      </c>
      <c r="G402" s="55" t="str">
        <f t="shared" si="11"/>
        <v>-</v>
      </c>
    </row>
    <row r="403" spans="1:7" x14ac:dyDescent="0.25">
      <c r="A403" s="57">
        <v>146</v>
      </c>
      <c r="B403" s="35" t="str">
        <f>IF(ISNA(INDEX('Process information'!$O$65:$O$759,MATCH(Summary!D403,'Process information'!$M$65:$M$759,0))),"",INDEX('Process information'!$O$65:$O$759,MATCH(Summary!D403,'Process information'!$M$65:$M$759,0)))</f>
        <v/>
      </c>
      <c r="C403" s="35" t="str">
        <f>IF(ISNA(INDEX('Process information'!$N$65:$N$759,MATCH(Summary!D403,'Process information'!$M$65:$M$759,0))),"",INDEX('Process information'!$N$65:$N$759,MATCH(Summary!D403,'Process information'!$M$65:$M$759,0)))</f>
        <v/>
      </c>
      <c r="D403" s="35" t="str">
        <f>IF(ISNA(VLOOKUP(A403,'Process information'!$W$65:$X$759,2,0)),"",VLOOKUP(A403,'Process information'!$W$65:$X$759,2,0))</f>
        <v/>
      </c>
      <c r="E403" s="62">
        <f>SUMIF('Process information'!$M$65:$M$759,Summary!D403,'Process information'!$Q$65:$Q$759)</f>
        <v>0</v>
      </c>
      <c r="F403" s="56">
        <f>SUMIF('Process information'!$M$65:$M$759,Summary!D403,'Process information'!$R$65:$R$759)</f>
        <v>0</v>
      </c>
      <c r="G403" s="55" t="str">
        <f t="shared" si="11"/>
        <v>-</v>
      </c>
    </row>
    <row r="404" spans="1:7" x14ac:dyDescent="0.25">
      <c r="A404" s="57">
        <v>147</v>
      </c>
      <c r="B404" s="35" t="str">
        <f>IF(ISNA(INDEX('Process information'!$O$65:$O$759,MATCH(Summary!D404,'Process information'!$M$65:$M$759,0))),"",INDEX('Process information'!$O$65:$O$759,MATCH(Summary!D404,'Process information'!$M$65:$M$759,0)))</f>
        <v/>
      </c>
      <c r="C404" s="35" t="str">
        <f>IF(ISNA(INDEX('Process information'!$N$65:$N$759,MATCH(Summary!D404,'Process information'!$M$65:$M$759,0))),"",INDEX('Process information'!$N$65:$N$759,MATCH(Summary!D404,'Process information'!$M$65:$M$759,0)))</f>
        <v/>
      </c>
      <c r="D404" s="35" t="str">
        <f>IF(ISNA(VLOOKUP(A404,'Process information'!$W$65:$X$759,2,0)),"",VLOOKUP(A404,'Process information'!$W$65:$X$759,2,0))</f>
        <v/>
      </c>
      <c r="E404" s="62">
        <f>SUMIF('Process information'!$M$65:$M$759,Summary!D404,'Process information'!$Q$65:$Q$759)</f>
        <v>0</v>
      </c>
      <c r="F404" s="56">
        <f>SUMIF('Process information'!$M$65:$M$759,Summary!D404,'Process information'!$R$65:$R$759)</f>
        <v>0</v>
      </c>
      <c r="G404" s="55" t="str">
        <f t="shared" si="11"/>
        <v>-</v>
      </c>
    </row>
    <row r="405" spans="1:7" x14ac:dyDescent="0.25">
      <c r="A405" s="57">
        <v>148</v>
      </c>
      <c r="B405" s="35" t="str">
        <f>IF(ISNA(INDEX('Process information'!$O$65:$O$759,MATCH(Summary!D405,'Process information'!$M$65:$M$759,0))),"",INDEX('Process information'!$O$65:$O$759,MATCH(Summary!D405,'Process information'!$M$65:$M$759,0)))</f>
        <v/>
      </c>
      <c r="C405" s="35" t="str">
        <f>IF(ISNA(INDEX('Process information'!$N$65:$N$759,MATCH(Summary!D405,'Process information'!$M$65:$M$759,0))),"",INDEX('Process information'!$N$65:$N$759,MATCH(Summary!D405,'Process information'!$M$65:$M$759,0)))</f>
        <v/>
      </c>
      <c r="D405" s="35" t="str">
        <f>IF(ISNA(VLOOKUP(A405,'Process information'!$W$65:$X$759,2,0)),"",VLOOKUP(A405,'Process information'!$W$65:$X$759,2,0))</f>
        <v/>
      </c>
      <c r="E405" s="62">
        <f>SUMIF('Process information'!$M$65:$M$759,Summary!D405,'Process information'!$Q$65:$Q$759)</f>
        <v>0</v>
      </c>
      <c r="F405" s="56">
        <f>SUMIF('Process information'!$M$65:$M$759,Summary!D405,'Process information'!$R$65:$R$759)</f>
        <v>0</v>
      </c>
      <c r="G405" s="55" t="str">
        <f t="shared" si="11"/>
        <v>-</v>
      </c>
    </row>
    <row r="406" spans="1:7" x14ac:dyDescent="0.25">
      <c r="A406" s="57">
        <v>149</v>
      </c>
      <c r="B406" s="35" t="str">
        <f>IF(ISNA(INDEX('Process information'!$O$65:$O$759,MATCH(Summary!D406,'Process information'!$M$65:$M$759,0))),"",INDEX('Process information'!$O$65:$O$759,MATCH(Summary!D406,'Process information'!$M$65:$M$759,0)))</f>
        <v/>
      </c>
      <c r="C406" s="35" t="str">
        <f>IF(ISNA(INDEX('Process information'!$N$65:$N$759,MATCH(Summary!D406,'Process information'!$M$65:$M$759,0))),"",INDEX('Process information'!$N$65:$N$759,MATCH(Summary!D406,'Process information'!$M$65:$M$759,0)))</f>
        <v/>
      </c>
      <c r="D406" s="35" t="str">
        <f>IF(ISNA(VLOOKUP(A406,'Process information'!$W$65:$X$759,2,0)),"",VLOOKUP(A406,'Process information'!$W$65:$X$759,2,0))</f>
        <v/>
      </c>
      <c r="E406" s="62">
        <f>SUMIF('Process information'!$M$65:$M$759,Summary!D406,'Process information'!$Q$65:$Q$759)</f>
        <v>0</v>
      </c>
      <c r="F406" s="56">
        <f>SUMIF('Process information'!$M$65:$M$759,Summary!D406,'Process information'!$R$65:$R$759)</f>
        <v>0</v>
      </c>
      <c r="G406" s="55" t="str">
        <f t="shared" si="11"/>
        <v>-</v>
      </c>
    </row>
    <row r="407" spans="1:7" x14ac:dyDescent="0.25">
      <c r="A407" s="57">
        <v>150</v>
      </c>
      <c r="B407" s="35" t="str">
        <f>IF(ISNA(INDEX('Process information'!$O$65:$O$759,MATCH(Summary!D407,'Process information'!$M$65:$M$759,0))),"",INDEX('Process information'!$O$65:$O$759,MATCH(Summary!D407,'Process information'!$M$65:$M$759,0)))</f>
        <v/>
      </c>
      <c r="C407" s="35" t="str">
        <f>IF(ISNA(INDEX('Process information'!$N$65:$N$759,MATCH(Summary!D407,'Process information'!$M$65:$M$759,0))),"",INDEX('Process information'!$N$65:$N$759,MATCH(Summary!D407,'Process information'!$M$65:$M$759,0)))</f>
        <v/>
      </c>
      <c r="D407" s="35" t="str">
        <f>IF(ISNA(VLOOKUP(A407,'Process information'!$W$65:$X$759,2,0)),"",VLOOKUP(A407,'Process information'!$W$65:$X$759,2,0))</f>
        <v/>
      </c>
      <c r="E407" s="62">
        <f>SUMIF('Process information'!$M$65:$M$759,Summary!D407,'Process information'!$Q$65:$Q$759)</f>
        <v>0</v>
      </c>
      <c r="F407" s="56">
        <f>SUMIF('Process information'!$M$65:$M$759,Summary!D407,'Process information'!$R$65:$R$759)</f>
        <v>0</v>
      </c>
      <c r="G407" s="55" t="str">
        <f t="shared" si="11"/>
        <v>-</v>
      </c>
    </row>
    <row r="408" spans="1:7" x14ac:dyDescent="0.25">
      <c r="A408" s="57">
        <v>151</v>
      </c>
      <c r="B408" s="35" t="str">
        <f>IF(ISNA(INDEX('Process information'!$O$65:$O$759,MATCH(Summary!D408,'Process information'!$M$65:$M$759,0))),"",INDEX('Process information'!$O$65:$O$759,MATCH(Summary!D408,'Process information'!$M$65:$M$759,0)))</f>
        <v/>
      </c>
      <c r="C408" s="35" t="str">
        <f>IF(ISNA(INDEX('Process information'!$N$65:$N$759,MATCH(Summary!D408,'Process information'!$M$65:$M$759,0))),"",INDEX('Process information'!$N$65:$N$759,MATCH(Summary!D408,'Process information'!$M$65:$M$759,0)))</f>
        <v/>
      </c>
      <c r="D408" s="35" t="str">
        <f>IF(ISNA(VLOOKUP(A408,'Process information'!$W$65:$X$759,2,0)),"",VLOOKUP(A408,'Process information'!$W$65:$X$759,2,0))</f>
        <v/>
      </c>
      <c r="E408" s="62">
        <f>SUMIF('Process information'!$M$65:$M$759,Summary!D408,'Process information'!$Q$65:$Q$759)</f>
        <v>0</v>
      </c>
      <c r="F408" s="56">
        <f>SUMIF('Process information'!$M$65:$M$759,Summary!D408,'Process information'!$R$65:$R$759)</f>
        <v>0</v>
      </c>
      <c r="G408" s="55" t="str">
        <f t="shared" si="11"/>
        <v>-</v>
      </c>
    </row>
    <row r="409" spans="1:7" x14ac:dyDescent="0.25">
      <c r="A409" s="57">
        <v>152</v>
      </c>
      <c r="B409" s="35" t="str">
        <f>IF(ISNA(INDEX('Process information'!$O$65:$O$759,MATCH(Summary!D409,'Process information'!$M$65:$M$759,0))),"",INDEX('Process information'!$O$65:$O$759,MATCH(Summary!D409,'Process information'!$M$65:$M$759,0)))</f>
        <v/>
      </c>
      <c r="C409" s="35" t="str">
        <f>IF(ISNA(INDEX('Process information'!$N$65:$N$759,MATCH(Summary!D409,'Process information'!$M$65:$M$759,0))),"",INDEX('Process information'!$N$65:$N$759,MATCH(Summary!D409,'Process information'!$M$65:$M$759,0)))</f>
        <v/>
      </c>
      <c r="D409" s="35" t="str">
        <f>IF(ISNA(VLOOKUP(A409,'Process information'!$W$65:$X$759,2,0)),"",VLOOKUP(A409,'Process information'!$W$65:$X$759,2,0))</f>
        <v/>
      </c>
      <c r="E409" s="62">
        <f>SUMIF('Process information'!$M$65:$M$759,Summary!D409,'Process information'!$Q$65:$Q$759)</f>
        <v>0</v>
      </c>
      <c r="F409" s="56">
        <f>SUMIF('Process information'!$M$65:$M$759,Summary!D409,'Process information'!$R$65:$R$759)</f>
        <v>0</v>
      </c>
      <c r="G409" s="55" t="str">
        <f t="shared" si="11"/>
        <v>-</v>
      </c>
    </row>
    <row r="410" spans="1:7" x14ac:dyDescent="0.25">
      <c r="A410" s="57">
        <v>153</v>
      </c>
      <c r="B410" s="35" t="str">
        <f>IF(ISNA(INDEX('Process information'!$O$65:$O$759,MATCH(Summary!D410,'Process information'!$M$65:$M$759,0))),"",INDEX('Process information'!$O$65:$O$759,MATCH(Summary!D410,'Process information'!$M$65:$M$759,0)))</f>
        <v/>
      </c>
      <c r="C410" s="35" t="str">
        <f>IF(ISNA(INDEX('Process information'!$N$65:$N$759,MATCH(Summary!D410,'Process information'!$M$65:$M$759,0))),"",INDEX('Process information'!$N$65:$N$759,MATCH(Summary!D410,'Process information'!$M$65:$M$759,0)))</f>
        <v/>
      </c>
      <c r="D410" s="35" t="str">
        <f>IF(ISNA(VLOOKUP(A410,'Process information'!$W$65:$X$759,2,0)),"",VLOOKUP(A410,'Process information'!$W$65:$X$759,2,0))</f>
        <v/>
      </c>
      <c r="E410" s="62">
        <f>SUMIF('Process information'!$M$65:$M$759,Summary!D410,'Process information'!$Q$65:$Q$759)</f>
        <v>0</v>
      </c>
      <c r="F410" s="56">
        <f>SUMIF('Process information'!$M$65:$M$759,Summary!D410,'Process information'!$R$65:$R$759)</f>
        <v>0</v>
      </c>
      <c r="G410" s="55" t="str">
        <f t="shared" si="11"/>
        <v>-</v>
      </c>
    </row>
    <row r="411" spans="1:7" x14ac:dyDescent="0.25">
      <c r="A411" s="57">
        <v>154</v>
      </c>
      <c r="B411" s="35" t="str">
        <f>IF(ISNA(INDEX('Process information'!$O$65:$O$759,MATCH(Summary!D411,'Process information'!$M$65:$M$759,0))),"",INDEX('Process information'!$O$65:$O$759,MATCH(Summary!D411,'Process information'!$M$65:$M$759,0)))</f>
        <v/>
      </c>
      <c r="C411" s="35" t="str">
        <f>IF(ISNA(INDEX('Process information'!$N$65:$N$759,MATCH(Summary!D411,'Process information'!$M$65:$M$759,0))),"",INDEX('Process information'!$N$65:$N$759,MATCH(Summary!D411,'Process information'!$M$65:$M$759,0)))</f>
        <v/>
      </c>
      <c r="D411" s="35" t="str">
        <f>IF(ISNA(VLOOKUP(A411,'Process information'!$W$65:$X$759,2,0)),"",VLOOKUP(A411,'Process information'!$W$65:$X$759,2,0))</f>
        <v/>
      </c>
      <c r="E411" s="62">
        <f>SUMIF('Process information'!$M$65:$M$759,Summary!D411,'Process information'!$Q$65:$Q$759)</f>
        <v>0</v>
      </c>
      <c r="F411" s="56">
        <f>SUMIF('Process information'!$M$65:$M$759,Summary!D411,'Process information'!$R$65:$R$759)</f>
        <v>0</v>
      </c>
      <c r="G411" s="55" t="str">
        <f t="shared" si="11"/>
        <v>-</v>
      </c>
    </row>
    <row r="412" spans="1:7" x14ac:dyDescent="0.25">
      <c r="A412" s="57">
        <v>155</v>
      </c>
      <c r="B412" s="35" t="str">
        <f>IF(ISNA(INDEX('Process information'!$O$65:$O$759,MATCH(Summary!D412,'Process information'!$M$65:$M$759,0))),"",INDEX('Process information'!$O$65:$O$759,MATCH(Summary!D412,'Process information'!$M$65:$M$759,0)))</f>
        <v/>
      </c>
      <c r="C412" s="35" t="str">
        <f>IF(ISNA(INDEX('Process information'!$N$65:$N$759,MATCH(Summary!D412,'Process information'!$M$65:$M$759,0))),"",INDEX('Process information'!$N$65:$N$759,MATCH(Summary!D412,'Process information'!$M$65:$M$759,0)))</f>
        <v/>
      </c>
      <c r="D412" s="35" t="str">
        <f>IF(ISNA(VLOOKUP(A412,'Process information'!$W$65:$X$759,2,0)),"",VLOOKUP(A412,'Process information'!$W$65:$X$759,2,0))</f>
        <v/>
      </c>
      <c r="E412" s="62">
        <f>SUMIF('Process information'!$M$65:$M$759,Summary!D412,'Process information'!$Q$65:$Q$759)</f>
        <v>0</v>
      </c>
      <c r="F412" s="56">
        <f>SUMIF('Process information'!$M$65:$M$759,Summary!D412,'Process information'!$R$65:$R$759)</f>
        <v>0</v>
      </c>
      <c r="G412" s="55" t="str">
        <f t="shared" si="11"/>
        <v>-</v>
      </c>
    </row>
    <row r="413" spans="1:7" x14ac:dyDescent="0.25">
      <c r="A413" s="57">
        <v>156</v>
      </c>
      <c r="B413" s="35" t="str">
        <f>IF(ISNA(INDEX('Process information'!$O$65:$O$759,MATCH(Summary!D413,'Process information'!$M$65:$M$759,0))),"",INDEX('Process information'!$O$65:$O$759,MATCH(Summary!D413,'Process information'!$M$65:$M$759,0)))</f>
        <v/>
      </c>
      <c r="C413" s="35" t="str">
        <f>IF(ISNA(INDEX('Process information'!$N$65:$N$759,MATCH(Summary!D413,'Process information'!$M$65:$M$759,0))),"",INDEX('Process information'!$N$65:$N$759,MATCH(Summary!D413,'Process information'!$M$65:$M$759,0)))</f>
        <v/>
      </c>
      <c r="D413" s="35" t="str">
        <f>IF(ISNA(VLOOKUP(A413,'Process information'!$W$65:$X$759,2,0)),"",VLOOKUP(A413,'Process information'!$W$65:$X$759,2,0))</f>
        <v/>
      </c>
      <c r="E413" s="62">
        <f>SUMIF('Process information'!$M$65:$M$759,Summary!D413,'Process information'!$Q$65:$Q$759)</f>
        <v>0</v>
      </c>
      <c r="F413" s="56">
        <f>SUMIF('Process information'!$M$65:$M$759,Summary!D413,'Process information'!$R$65:$R$759)</f>
        <v>0</v>
      </c>
      <c r="G413" s="55" t="str">
        <f t="shared" si="11"/>
        <v>-</v>
      </c>
    </row>
    <row r="414" spans="1:7" x14ac:dyDescent="0.25">
      <c r="A414" s="57">
        <v>157</v>
      </c>
      <c r="B414" s="35" t="str">
        <f>IF(ISNA(INDEX('Process information'!$O$65:$O$759,MATCH(Summary!D414,'Process information'!$M$65:$M$759,0))),"",INDEX('Process information'!$O$65:$O$759,MATCH(Summary!D414,'Process information'!$M$65:$M$759,0)))</f>
        <v/>
      </c>
      <c r="C414" s="35" t="str">
        <f>IF(ISNA(INDEX('Process information'!$N$65:$N$759,MATCH(Summary!D414,'Process information'!$M$65:$M$759,0))),"",INDEX('Process information'!$N$65:$N$759,MATCH(Summary!D414,'Process information'!$M$65:$M$759,0)))</f>
        <v/>
      </c>
      <c r="D414" s="35" t="str">
        <f>IF(ISNA(VLOOKUP(A414,'Process information'!$W$65:$X$759,2,0)),"",VLOOKUP(A414,'Process information'!$W$65:$X$759,2,0))</f>
        <v/>
      </c>
      <c r="E414" s="62">
        <f>SUMIF('Process information'!$M$65:$M$759,Summary!D414,'Process information'!$Q$65:$Q$759)</f>
        <v>0</v>
      </c>
      <c r="F414" s="56">
        <f>SUMIF('Process information'!$M$65:$M$759,Summary!D414,'Process information'!$R$65:$R$759)</f>
        <v>0</v>
      </c>
      <c r="G414" s="55" t="str">
        <f t="shared" si="11"/>
        <v>-</v>
      </c>
    </row>
    <row r="415" spans="1:7" x14ac:dyDescent="0.25">
      <c r="A415" s="57">
        <v>158</v>
      </c>
      <c r="B415" s="35" t="str">
        <f>IF(ISNA(INDEX('Process information'!$O$65:$O$759,MATCH(Summary!D415,'Process information'!$M$65:$M$759,0))),"",INDEX('Process information'!$O$65:$O$759,MATCH(Summary!D415,'Process information'!$M$65:$M$759,0)))</f>
        <v/>
      </c>
      <c r="C415" s="35" t="str">
        <f>IF(ISNA(INDEX('Process information'!$N$65:$N$759,MATCH(Summary!D415,'Process information'!$M$65:$M$759,0))),"",INDEX('Process information'!$N$65:$N$759,MATCH(Summary!D415,'Process information'!$M$65:$M$759,0)))</f>
        <v/>
      </c>
      <c r="D415" s="35" t="str">
        <f>IF(ISNA(VLOOKUP(A415,'Process information'!$W$65:$X$759,2,0)),"",VLOOKUP(A415,'Process information'!$W$65:$X$759,2,0))</f>
        <v/>
      </c>
      <c r="E415" s="62">
        <f>SUMIF('Process information'!$M$65:$M$759,Summary!D415,'Process information'!$Q$65:$Q$759)</f>
        <v>0</v>
      </c>
      <c r="F415" s="56">
        <f>SUMIF('Process information'!$M$65:$M$759,Summary!D415,'Process information'!$R$65:$R$759)</f>
        <v>0</v>
      </c>
      <c r="G415" s="55" t="str">
        <f t="shared" si="11"/>
        <v>-</v>
      </c>
    </row>
    <row r="416" spans="1:7" x14ac:dyDescent="0.25">
      <c r="A416" s="57">
        <v>159</v>
      </c>
      <c r="B416" s="35" t="str">
        <f>IF(ISNA(INDEX('Process information'!$O$65:$O$759,MATCH(Summary!D416,'Process information'!$M$65:$M$759,0))),"",INDEX('Process information'!$O$65:$O$759,MATCH(Summary!D416,'Process information'!$M$65:$M$759,0)))</f>
        <v/>
      </c>
      <c r="C416" s="35" t="str">
        <f>IF(ISNA(INDEX('Process information'!$N$65:$N$759,MATCH(Summary!D416,'Process information'!$M$65:$M$759,0))),"",INDEX('Process information'!$N$65:$N$759,MATCH(Summary!D416,'Process information'!$M$65:$M$759,0)))</f>
        <v/>
      </c>
      <c r="D416" s="35" t="str">
        <f>IF(ISNA(VLOOKUP(A416,'Process information'!$W$65:$X$759,2,0)),"",VLOOKUP(A416,'Process information'!$W$65:$X$759,2,0))</f>
        <v/>
      </c>
      <c r="E416" s="62">
        <f>SUMIF('Process information'!$M$65:$M$759,Summary!D416,'Process information'!$Q$65:$Q$759)</f>
        <v>0</v>
      </c>
      <c r="F416" s="56">
        <f>SUMIF('Process information'!$M$65:$M$759,Summary!D416,'Process information'!$R$65:$R$759)</f>
        <v>0</v>
      </c>
      <c r="G416" s="55" t="str">
        <f t="shared" si="11"/>
        <v>-</v>
      </c>
    </row>
    <row r="417" spans="1:7" x14ac:dyDescent="0.25">
      <c r="A417" s="57">
        <v>160</v>
      </c>
      <c r="B417" s="35" t="str">
        <f>IF(ISNA(INDEX('Process information'!$O$65:$O$759,MATCH(Summary!D417,'Process information'!$M$65:$M$759,0))),"",INDEX('Process information'!$O$65:$O$759,MATCH(Summary!D417,'Process information'!$M$65:$M$759,0)))</f>
        <v/>
      </c>
      <c r="C417" s="35" t="str">
        <f>IF(ISNA(INDEX('Process information'!$N$65:$N$759,MATCH(Summary!D417,'Process information'!$M$65:$M$759,0))),"",INDEX('Process information'!$N$65:$N$759,MATCH(Summary!D417,'Process information'!$M$65:$M$759,0)))</f>
        <v/>
      </c>
      <c r="D417" s="35" t="str">
        <f>IF(ISNA(VLOOKUP(A417,'Process information'!$W$65:$X$759,2,0)),"",VLOOKUP(A417,'Process information'!$W$65:$X$759,2,0))</f>
        <v/>
      </c>
      <c r="E417" s="62">
        <f>SUMIF('Process information'!$M$65:$M$759,Summary!D417,'Process information'!$Q$65:$Q$759)</f>
        <v>0</v>
      </c>
      <c r="F417" s="56">
        <f>SUMIF('Process information'!$M$65:$M$759,Summary!D417,'Process information'!$R$65:$R$759)</f>
        <v>0</v>
      </c>
      <c r="G417" s="55" t="str">
        <f t="shared" si="11"/>
        <v>-</v>
      </c>
    </row>
    <row r="418" spans="1:7" x14ac:dyDescent="0.25">
      <c r="A418" s="57">
        <v>161</v>
      </c>
      <c r="B418" s="35" t="str">
        <f>IF(ISNA(INDEX('Process information'!$O$65:$O$759,MATCH(Summary!D418,'Process information'!$M$65:$M$759,0))),"",INDEX('Process information'!$O$65:$O$759,MATCH(Summary!D418,'Process information'!$M$65:$M$759,0)))</f>
        <v/>
      </c>
      <c r="C418" s="35" t="str">
        <f>IF(ISNA(INDEX('Process information'!$N$65:$N$759,MATCH(Summary!D418,'Process information'!$M$65:$M$759,0))),"",INDEX('Process information'!$N$65:$N$759,MATCH(Summary!D418,'Process information'!$M$65:$M$759,0)))</f>
        <v/>
      </c>
      <c r="D418" s="35" t="str">
        <f>IF(ISNA(VLOOKUP(A418,'Process information'!$W$65:$X$759,2,0)),"",VLOOKUP(A418,'Process information'!$W$65:$X$759,2,0))</f>
        <v/>
      </c>
      <c r="E418" s="62">
        <f>SUMIF('Process information'!$M$65:$M$759,Summary!D418,'Process information'!$Q$65:$Q$759)</f>
        <v>0</v>
      </c>
      <c r="F418" s="56">
        <f>SUMIF('Process information'!$M$65:$M$759,Summary!D418,'Process information'!$R$65:$R$759)</f>
        <v>0</v>
      </c>
      <c r="G418" s="55" t="str">
        <f t="shared" si="11"/>
        <v>-</v>
      </c>
    </row>
  </sheetData>
  <mergeCells count="6">
    <mergeCell ref="A256:G256"/>
    <mergeCell ref="R5:S5"/>
    <mergeCell ref="R6:T6"/>
    <mergeCell ref="M3:O3"/>
    <mergeCell ref="I2:O2"/>
    <mergeCell ref="I3:K3"/>
  </mergeCells>
  <conditionalFormatting sqref="N8:O247">
    <cfRule type="cellIs" dxfId="0"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C7DE-7271-4ED1-BABE-83711536B1F3}">
  <dimension ref="A1:J247"/>
  <sheetViews>
    <sheetView topLeftCell="D1" zoomScale="70" zoomScaleNormal="70" workbookViewId="0">
      <selection activeCell="G5" sqref="G5"/>
    </sheetView>
  </sheetViews>
  <sheetFormatPr defaultColWidth="8.7109375" defaultRowHeight="14.25" x14ac:dyDescent="0.2"/>
  <cols>
    <col min="1" max="1" width="40.7109375" style="101" customWidth="1"/>
    <col min="2" max="2" width="34.28515625" style="101" customWidth="1"/>
    <col min="3" max="3" width="36" style="101" customWidth="1"/>
    <col min="4" max="4" width="35.5703125" style="101" customWidth="1"/>
    <col min="5" max="5" width="64.140625" style="101" customWidth="1"/>
    <col min="6" max="6" width="8.7109375" style="101"/>
    <col min="7" max="7" width="92.42578125" style="101" customWidth="1"/>
    <col min="8" max="8" width="52" style="119" customWidth="1"/>
    <col min="9" max="9" width="82" style="101" hidden="1" customWidth="1"/>
    <col min="10" max="10" width="9.7109375" style="101" hidden="1" customWidth="1"/>
    <col min="11" max="16384" width="8.7109375" style="101"/>
  </cols>
  <sheetData>
    <row r="1" spans="1:10" ht="17.25" x14ac:dyDescent="0.25">
      <c r="A1" s="102" t="s">
        <v>44</v>
      </c>
      <c r="B1" s="103" t="s">
        <v>35</v>
      </c>
      <c r="C1" s="102" t="s">
        <v>566</v>
      </c>
      <c r="D1" s="103" t="s">
        <v>567</v>
      </c>
      <c r="E1" s="104" t="s">
        <v>18</v>
      </c>
      <c r="G1" s="107" t="s">
        <v>798</v>
      </c>
      <c r="H1" s="108" t="s">
        <v>568</v>
      </c>
    </row>
    <row r="2" spans="1:10" ht="28.5" x14ac:dyDescent="0.2">
      <c r="A2" s="105" t="s">
        <v>62</v>
      </c>
      <c r="B2" s="105" t="s">
        <v>61</v>
      </c>
      <c r="C2" s="105" t="s">
        <v>569</v>
      </c>
      <c r="D2" s="105">
        <v>12400</v>
      </c>
      <c r="E2" s="109" t="s">
        <v>60</v>
      </c>
      <c r="G2" s="110" t="s">
        <v>20</v>
      </c>
      <c r="H2" s="115">
        <v>9200</v>
      </c>
      <c r="I2" s="111" t="s">
        <v>20</v>
      </c>
      <c r="J2" s="101">
        <v>9200</v>
      </c>
    </row>
    <row r="3" spans="1:10" ht="28.5" x14ac:dyDescent="0.2">
      <c r="A3" s="105" t="s">
        <v>39</v>
      </c>
      <c r="B3" s="105" t="s">
        <v>64</v>
      </c>
      <c r="C3" s="105" t="s">
        <v>570</v>
      </c>
      <c r="D3" s="105">
        <v>677</v>
      </c>
      <c r="E3" s="109" t="s">
        <v>60</v>
      </c>
      <c r="G3" s="110" t="s">
        <v>60</v>
      </c>
      <c r="H3" s="115">
        <v>3000</v>
      </c>
      <c r="I3" s="111" t="s">
        <v>60</v>
      </c>
      <c r="J3" s="101">
        <v>3000</v>
      </c>
    </row>
    <row r="4" spans="1:10" x14ac:dyDescent="0.2">
      <c r="A4" s="105" t="s">
        <v>68</v>
      </c>
      <c r="B4" s="105" t="s">
        <v>67</v>
      </c>
      <c r="C4" s="105" t="s">
        <v>571</v>
      </c>
      <c r="D4" s="105">
        <v>116</v>
      </c>
      <c r="E4" s="109" t="s">
        <v>21</v>
      </c>
      <c r="G4" s="110" t="s">
        <v>21</v>
      </c>
      <c r="H4" s="116">
        <v>840</v>
      </c>
      <c r="I4" s="111" t="s">
        <v>21</v>
      </c>
      <c r="J4" s="101">
        <v>840</v>
      </c>
    </row>
    <row r="5" spans="1:10" ht="28.5" x14ac:dyDescent="0.2">
      <c r="A5" s="105" t="s">
        <v>70</v>
      </c>
      <c r="B5" s="105" t="s">
        <v>69</v>
      </c>
      <c r="C5" s="105" t="s">
        <v>572</v>
      </c>
      <c r="D5" s="105">
        <v>3170</v>
      </c>
      <c r="E5" s="109" t="s">
        <v>60</v>
      </c>
      <c r="G5" s="110" t="s">
        <v>135</v>
      </c>
      <c r="H5" s="115">
        <v>6600</v>
      </c>
      <c r="I5" s="111" t="s">
        <v>135</v>
      </c>
      <c r="J5" s="101">
        <v>6600</v>
      </c>
    </row>
    <row r="6" spans="1:10" ht="28.5" x14ac:dyDescent="0.2">
      <c r="A6" s="105" t="s">
        <v>74</v>
      </c>
      <c r="B6" s="105" t="s">
        <v>73</v>
      </c>
      <c r="C6" s="105" t="s">
        <v>573</v>
      </c>
      <c r="D6" s="105">
        <v>1120</v>
      </c>
      <c r="E6" s="109" t="s">
        <v>60</v>
      </c>
      <c r="G6" s="110" t="s">
        <v>22</v>
      </c>
      <c r="H6" s="115">
        <v>2900</v>
      </c>
      <c r="I6" s="111" t="s">
        <v>22</v>
      </c>
      <c r="J6" s="101">
        <v>2900</v>
      </c>
    </row>
    <row r="7" spans="1:10" ht="28.5" x14ac:dyDescent="0.2">
      <c r="A7" s="105" t="s">
        <v>77</v>
      </c>
      <c r="B7" s="105" t="s">
        <v>76</v>
      </c>
      <c r="C7" s="105" t="s">
        <v>574</v>
      </c>
      <c r="D7" s="105">
        <v>1300</v>
      </c>
      <c r="E7" s="109" t="s">
        <v>60</v>
      </c>
      <c r="G7" s="110" t="s">
        <v>23</v>
      </c>
      <c r="H7" s="116">
        <v>320</v>
      </c>
      <c r="I7" s="111" t="s">
        <v>23</v>
      </c>
      <c r="J7" s="101">
        <v>320</v>
      </c>
    </row>
    <row r="8" spans="1:10" x14ac:dyDescent="0.2">
      <c r="A8" s="105" t="s">
        <v>82</v>
      </c>
      <c r="B8" s="105" t="s">
        <v>81</v>
      </c>
      <c r="C8" s="105" t="s">
        <v>575</v>
      </c>
      <c r="D8" s="105">
        <v>328</v>
      </c>
      <c r="E8" s="109" t="s">
        <v>21</v>
      </c>
      <c r="G8" s="110" t="s">
        <v>24</v>
      </c>
      <c r="H8" s="116">
        <v>350</v>
      </c>
      <c r="I8" s="111" t="s">
        <v>24</v>
      </c>
      <c r="J8" s="101">
        <v>350</v>
      </c>
    </row>
    <row r="9" spans="1:10" ht="28.5" x14ac:dyDescent="0.2">
      <c r="A9" s="105" t="s">
        <v>84</v>
      </c>
      <c r="B9" s="105" t="s">
        <v>83</v>
      </c>
      <c r="C9" s="105" t="s">
        <v>575</v>
      </c>
      <c r="D9" s="105">
        <v>4800</v>
      </c>
      <c r="E9" s="109" t="s">
        <v>21</v>
      </c>
      <c r="G9" s="110" t="s">
        <v>25</v>
      </c>
      <c r="H9" s="116">
        <v>25</v>
      </c>
      <c r="I9" s="111" t="s">
        <v>25</v>
      </c>
      <c r="J9" s="101">
        <v>25</v>
      </c>
    </row>
    <row r="10" spans="1:10" x14ac:dyDescent="0.2">
      <c r="A10" s="105" t="s">
        <v>86</v>
      </c>
      <c r="B10" s="105" t="s">
        <v>85</v>
      </c>
      <c r="C10" s="105" t="s">
        <v>576</v>
      </c>
      <c r="D10" s="105">
        <v>16</v>
      </c>
      <c r="E10" s="109" t="s">
        <v>21</v>
      </c>
      <c r="G10" s="110" t="s">
        <v>26</v>
      </c>
      <c r="H10" s="116">
        <v>1</v>
      </c>
      <c r="I10" s="111" t="s">
        <v>26</v>
      </c>
      <c r="J10" s="101">
        <v>1</v>
      </c>
    </row>
    <row r="11" spans="1:10" x14ac:dyDescent="0.2">
      <c r="A11" s="105" t="s">
        <v>88</v>
      </c>
      <c r="B11" s="105" t="s">
        <v>87</v>
      </c>
      <c r="C11" s="105" t="s">
        <v>577</v>
      </c>
      <c r="D11" s="105">
        <v>138</v>
      </c>
      <c r="E11" s="109" t="s">
        <v>21</v>
      </c>
      <c r="G11" s="110" t="s">
        <v>31</v>
      </c>
      <c r="H11" s="116">
        <v>1</v>
      </c>
      <c r="I11" s="111" t="s">
        <v>31</v>
      </c>
      <c r="J11" s="101">
        <v>1</v>
      </c>
    </row>
    <row r="12" spans="1:10" x14ac:dyDescent="0.2">
      <c r="A12" s="105" t="s">
        <v>90</v>
      </c>
      <c r="B12" s="105" t="s">
        <v>89</v>
      </c>
      <c r="C12" s="105" t="s">
        <v>578</v>
      </c>
      <c r="D12" s="105">
        <v>4</v>
      </c>
      <c r="E12" s="109" t="s">
        <v>21</v>
      </c>
      <c r="G12" s="110" t="s">
        <v>27</v>
      </c>
      <c r="H12" s="116">
        <v>4900</v>
      </c>
      <c r="I12" s="111" t="s">
        <v>27</v>
      </c>
      <c r="J12" s="101">
        <v>4900</v>
      </c>
    </row>
    <row r="13" spans="1:10" ht="71.25" x14ac:dyDescent="0.2">
      <c r="A13" s="105" t="s">
        <v>92</v>
      </c>
      <c r="B13" s="105" t="s">
        <v>91</v>
      </c>
      <c r="C13" s="105" t="s">
        <v>579</v>
      </c>
      <c r="D13" s="105">
        <v>3350</v>
      </c>
      <c r="E13" s="109" t="s">
        <v>60</v>
      </c>
      <c r="G13" s="112" t="s">
        <v>28</v>
      </c>
      <c r="H13" s="117">
        <v>58</v>
      </c>
      <c r="I13" s="111" t="s">
        <v>796</v>
      </c>
      <c r="J13" s="101">
        <v>58</v>
      </c>
    </row>
    <row r="14" spans="1:10" ht="57" x14ac:dyDescent="0.2">
      <c r="A14" s="105" t="s">
        <v>94</v>
      </c>
      <c r="B14" s="105" t="s">
        <v>93</v>
      </c>
      <c r="C14" s="105" t="s">
        <v>580</v>
      </c>
      <c r="D14" s="105">
        <v>1210</v>
      </c>
      <c r="E14" s="109" t="s">
        <v>60</v>
      </c>
      <c r="G14" s="106" t="s">
        <v>202</v>
      </c>
      <c r="H14" s="118">
        <v>1</v>
      </c>
      <c r="I14" s="111" t="s">
        <v>797</v>
      </c>
      <c r="J14" s="101">
        <v>1</v>
      </c>
    </row>
    <row r="15" spans="1:10" ht="28.5" x14ac:dyDescent="0.2">
      <c r="A15" s="105" t="s">
        <v>96</v>
      </c>
      <c r="B15" s="105" t="s">
        <v>95</v>
      </c>
      <c r="C15" s="105" t="s">
        <v>581</v>
      </c>
      <c r="D15" s="105">
        <v>1330</v>
      </c>
      <c r="E15" s="109" t="s">
        <v>60</v>
      </c>
      <c r="G15" s="105" t="s">
        <v>30</v>
      </c>
      <c r="H15" s="118">
        <v>1800</v>
      </c>
      <c r="I15" s="111" t="s">
        <v>30</v>
      </c>
      <c r="J15" s="101">
        <v>1800</v>
      </c>
    </row>
    <row r="16" spans="1:10" ht="29.25" x14ac:dyDescent="0.25">
      <c r="A16" s="105" t="s">
        <v>98</v>
      </c>
      <c r="B16" s="105" t="s">
        <v>97</v>
      </c>
      <c r="C16" s="105" t="s">
        <v>582</v>
      </c>
      <c r="D16" s="105">
        <v>8060</v>
      </c>
      <c r="E16" s="109" t="s">
        <v>60</v>
      </c>
      <c r="G16" s="113" t="s">
        <v>14</v>
      </c>
    </row>
    <row r="17" spans="1:7" x14ac:dyDescent="0.2">
      <c r="A17" s="105" t="s">
        <v>100</v>
      </c>
      <c r="B17" s="105" t="s">
        <v>99</v>
      </c>
      <c r="C17" s="105" t="s">
        <v>583</v>
      </c>
      <c r="D17" s="105">
        <v>716</v>
      </c>
      <c r="E17" s="109" t="s">
        <v>21</v>
      </c>
      <c r="G17" s="114" t="s">
        <v>584</v>
      </c>
    </row>
    <row r="18" spans="1:7" x14ac:dyDescent="0.2">
      <c r="A18" s="105" t="s">
        <v>102</v>
      </c>
      <c r="B18" s="105" t="s">
        <v>101</v>
      </c>
      <c r="C18" s="105" t="s">
        <v>585</v>
      </c>
      <c r="D18" s="105">
        <v>858</v>
      </c>
      <c r="E18" s="109" t="s">
        <v>21</v>
      </c>
      <c r="G18" s="114" t="s">
        <v>586</v>
      </c>
    </row>
    <row r="19" spans="1:7" x14ac:dyDescent="0.2">
      <c r="A19" s="105" t="s">
        <v>104</v>
      </c>
      <c r="B19" s="105" t="s">
        <v>103</v>
      </c>
      <c r="C19" s="105" t="s">
        <v>587</v>
      </c>
      <c r="D19" s="105">
        <v>804</v>
      </c>
      <c r="E19" s="109" t="s">
        <v>21</v>
      </c>
      <c r="G19" s="114" t="s">
        <v>588</v>
      </c>
    </row>
    <row r="20" spans="1:7" ht="28.5" x14ac:dyDescent="0.2">
      <c r="A20" s="105" t="s">
        <v>106</v>
      </c>
      <c r="B20" s="105" t="s">
        <v>105</v>
      </c>
      <c r="C20" s="105" t="s">
        <v>589</v>
      </c>
      <c r="D20" s="105">
        <v>1650</v>
      </c>
      <c r="E20" s="109" t="s">
        <v>60</v>
      </c>
    </row>
    <row r="21" spans="1:7" ht="15" x14ac:dyDescent="0.25">
      <c r="A21" s="105" t="s">
        <v>108</v>
      </c>
      <c r="B21" s="105" t="s">
        <v>107</v>
      </c>
      <c r="C21" s="105" t="s">
        <v>590</v>
      </c>
      <c r="D21" s="105">
        <v>23500</v>
      </c>
      <c r="E21" s="109" t="s">
        <v>20</v>
      </c>
      <c r="G21" s="113" t="s">
        <v>591</v>
      </c>
    </row>
    <row r="22" spans="1:7" x14ac:dyDescent="0.2">
      <c r="A22" s="105" t="s">
        <v>110</v>
      </c>
      <c r="B22" s="105" t="s">
        <v>109</v>
      </c>
      <c r="C22" s="105" t="s">
        <v>592</v>
      </c>
      <c r="D22" s="105">
        <v>17400</v>
      </c>
      <c r="E22" s="109" t="s">
        <v>20</v>
      </c>
      <c r="G22" s="114" t="s">
        <v>593</v>
      </c>
    </row>
    <row r="23" spans="1:7" x14ac:dyDescent="0.2">
      <c r="A23" s="105" t="s">
        <v>112</v>
      </c>
      <c r="B23" s="105" t="s">
        <v>111</v>
      </c>
      <c r="C23" s="105" t="s">
        <v>594</v>
      </c>
      <c r="D23" s="105">
        <v>16100</v>
      </c>
      <c r="E23" s="109" t="s">
        <v>20</v>
      </c>
      <c r="G23" s="114" t="s">
        <v>595</v>
      </c>
    </row>
    <row r="24" spans="1:7" x14ac:dyDescent="0.2">
      <c r="A24" s="105" t="s">
        <v>114</v>
      </c>
      <c r="B24" s="105" t="s">
        <v>113</v>
      </c>
      <c r="C24" s="105" t="s">
        <v>596</v>
      </c>
      <c r="D24" s="105">
        <v>6630</v>
      </c>
      <c r="E24" s="109" t="s">
        <v>20</v>
      </c>
      <c r="G24" s="114" t="s">
        <v>597</v>
      </c>
    </row>
    <row r="25" spans="1:7" x14ac:dyDescent="0.2">
      <c r="A25" s="105" t="s">
        <v>116</v>
      </c>
      <c r="B25" s="105" t="s">
        <v>115</v>
      </c>
      <c r="C25" s="105" t="s">
        <v>598</v>
      </c>
      <c r="D25" s="105">
        <v>11100</v>
      </c>
      <c r="E25" s="109" t="s">
        <v>20</v>
      </c>
    </row>
    <row r="26" spans="1:7" x14ac:dyDescent="0.2">
      <c r="A26" s="105" t="s">
        <v>118</v>
      </c>
      <c r="B26" s="105" t="s">
        <v>117</v>
      </c>
      <c r="C26" s="105" t="s">
        <v>599</v>
      </c>
      <c r="D26" s="105">
        <v>8900</v>
      </c>
      <c r="E26" s="109" t="s">
        <v>20</v>
      </c>
    </row>
    <row r="27" spans="1:7" x14ac:dyDescent="0.2">
      <c r="A27" s="105" t="s">
        <v>120</v>
      </c>
      <c r="B27" s="105" t="s">
        <v>119</v>
      </c>
      <c r="C27" s="105" t="s">
        <v>600</v>
      </c>
      <c r="D27" s="105">
        <v>9200</v>
      </c>
      <c r="E27" s="109" t="s">
        <v>20</v>
      </c>
    </row>
    <row r="28" spans="1:7" x14ac:dyDescent="0.2">
      <c r="A28" s="105" t="s">
        <v>122</v>
      </c>
      <c r="B28" s="105" t="s">
        <v>121</v>
      </c>
      <c r="C28" s="105" t="s">
        <v>601</v>
      </c>
      <c r="D28" s="105">
        <v>9200</v>
      </c>
      <c r="E28" s="109" t="s">
        <v>20</v>
      </c>
    </row>
    <row r="29" spans="1:7" x14ac:dyDescent="0.2">
      <c r="A29" s="105" t="s">
        <v>124</v>
      </c>
      <c r="B29" s="105" t="s">
        <v>123</v>
      </c>
      <c r="C29" s="105" t="s">
        <v>602</v>
      </c>
      <c r="D29" s="105">
        <v>9540</v>
      </c>
      <c r="E29" s="109" t="s">
        <v>20</v>
      </c>
    </row>
    <row r="30" spans="1:7" x14ac:dyDescent="0.2">
      <c r="A30" s="105" t="s">
        <v>126</v>
      </c>
      <c r="B30" s="105" t="s">
        <v>125</v>
      </c>
      <c r="C30" s="105" t="s">
        <v>603</v>
      </c>
      <c r="D30" s="105">
        <v>8550</v>
      </c>
      <c r="E30" s="109" t="s">
        <v>20</v>
      </c>
    </row>
    <row r="31" spans="1:7" x14ac:dyDescent="0.2">
      <c r="A31" s="105" t="s">
        <v>128</v>
      </c>
      <c r="B31" s="105" t="s">
        <v>127</v>
      </c>
      <c r="C31" s="105" t="s">
        <v>604</v>
      </c>
      <c r="D31" s="105">
        <v>7910</v>
      </c>
      <c r="E31" s="109" t="s">
        <v>20</v>
      </c>
    </row>
    <row r="32" spans="1:7" x14ac:dyDescent="0.2">
      <c r="A32" s="105" t="s">
        <v>130</v>
      </c>
      <c r="B32" s="105" t="s">
        <v>129</v>
      </c>
      <c r="C32" s="105" t="s">
        <v>605</v>
      </c>
      <c r="D32" s="105">
        <v>7190</v>
      </c>
      <c r="E32" s="109" t="s">
        <v>20</v>
      </c>
    </row>
    <row r="33" spans="1:5" x14ac:dyDescent="0.2">
      <c r="A33" s="105" t="s">
        <v>132</v>
      </c>
      <c r="B33" s="105" t="s">
        <v>131</v>
      </c>
      <c r="C33" s="105" t="s">
        <v>606</v>
      </c>
      <c r="D33" s="105">
        <v>491</v>
      </c>
      <c r="E33" s="109" t="s">
        <v>22</v>
      </c>
    </row>
    <row r="34" spans="1:5" x14ac:dyDescent="0.2">
      <c r="A34" s="105" t="s">
        <v>134</v>
      </c>
      <c r="B34" s="105" t="s">
        <v>133</v>
      </c>
      <c r="C34" s="105" t="s">
        <v>607</v>
      </c>
      <c r="D34" s="105">
        <v>2820</v>
      </c>
      <c r="E34" s="109" t="s">
        <v>22</v>
      </c>
    </row>
    <row r="35" spans="1:5" ht="28.5" x14ac:dyDescent="0.2">
      <c r="A35" s="105" t="s">
        <v>137</v>
      </c>
      <c r="B35" s="105" t="s">
        <v>136</v>
      </c>
      <c r="C35" s="105" t="s">
        <v>608</v>
      </c>
      <c r="D35" s="105">
        <v>12400</v>
      </c>
      <c r="E35" s="109" t="s">
        <v>135</v>
      </c>
    </row>
    <row r="36" spans="1:5" x14ac:dyDescent="0.2">
      <c r="A36" s="105" t="s">
        <v>139</v>
      </c>
      <c r="B36" s="105" t="s">
        <v>138</v>
      </c>
      <c r="C36" s="105" t="s">
        <v>609</v>
      </c>
      <c r="D36" s="105">
        <v>5560</v>
      </c>
      <c r="E36" s="109" t="s">
        <v>22</v>
      </c>
    </row>
    <row r="37" spans="1:5" ht="28.5" x14ac:dyDescent="0.2">
      <c r="A37" s="105" t="s">
        <v>141</v>
      </c>
      <c r="B37" s="105" t="s">
        <v>140</v>
      </c>
      <c r="C37" s="105" t="s">
        <v>610</v>
      </c>
      <c r="D37" s="105">
        <v>523</v>
      </c>
      <c r="E37" s="109" t="s">
        <v>23</v>
      </c>
    </row>
    <row r="38" spans="1:5" ht="28.5" x14ac:dyDescent="0.2">
      <c r="A38" s="105" t="s">
        <v>143</v>
      </c>
      <c r="B38" s="105" t="s">
        <v>142</v>
      </c>
      <c r="C38" s="105" t="s">
        <v>611</v>
      </c>
      <c r="D38" s="105">
        <v>6450</v>
      </c>
      <c r="E38" s="109" t="s">
        <v>135</v>
      </c>
    </row>
    <row r="39" spans="1:5" x14ac:dyDescent="0.2">
      <c r="A39" s="105" t="s">
        <v>145</v>
      </c>
      <c r="B39" s="105" t="s">
        <v>144</v>
      </c>
      <c r="C39" s="105" t="s">
        <v>612</v>
      </c>
      <c r="D39" s="105">
        <v>5350</v>
      </c>
      <c r="E39" s="109" t="s">
        <v>22</v>
      </c>
    </row>
    <row r="40" spans="1:5" x14ac:dyDescent="0.2">
      <c r="A40" s="105" t="s">
        <v>147</v>
      </c>
      <c r="B40" s="105" t="s">
        <v>146</v>
      </c>
      <c r="C40" s="105" t="s">
        <v>613</v>
      </c>
      <c r="D40" s="105">
        <v>1790</v>
      </c>
      <c r="E40" s="109" t="s">
        <v>22</v>
      </c>
    </row>
    <row r="41" spans="1:5" x14ac:dyDescent="0.2">
      <c r="A41" s="105" t="s">
        <v>149</v>
      </c>
      <c r="B41" s="105" t="s">
        <v>148</v>
      </c>
      <c r="C41" s="105" t="s">
        <v>614</v>
      </c>
      <c r="D41" s="105">
        <v>979</v>
      </c>
      <c r="E41" s="109" t="s">
        <v>22</v>
      </c>
    </row>
    <row r="42" spans="1:5" ht="28.5" x14ac:dyDescent="0.2">
      <c r="A42" s="105" t="s">
        <v>151</v>
      </c>
      <c r="B42" s="105" t="s">
        <v>150</v>
      </c>
      <c r="C42" s="105" t="s">
        <v>615</v>
      </c>
      <c r="D42" s="105">
        <v>654</v>
      </c>
      <c r="E42" s="109" t="s">
        <v>23</v>
      </c>
    </row>
    <row r="43" spans="1:5" ht="28.5" x14ac:dyDescent="0.2">
      <c r="A43" s="105" t="s">
        <v>153</v>
      </c>
      <c r="B43" s="105" t="s">
        <v>152</v>
      </c>
      <c r="C43" s="105" t="s">
        <v>616</v>
      </c>
      <c r="D43" s="105">
        <v>828</v>
      </c>
      <c r="E43" s="109" t="s">
        <v>23</v>
      </c>
    </row>
    <row r="44" spans="1:5" ht="28.5" x14ac:dyDescent="0.2">
      <c r="A44" s="105" t="s">
        <v>155</v>
      </c>
      <c r="B44" s="105" t="s">
        <v>154</v>
      </c>
      <c r="C44" s="105" t="s">
        <v>617</v>
      </c>
      <c r="D44" s="105">
        <v>812</v>
      </c>
      <c r="E44" s="109" t="s">
        <v>23</v>
      </c>
    </row>
    <row r="45" spans="1:5" ht="28.5" x14ac:dyDescent="0.2">
      <c r="A45" s="105" t="s">
        <v>157</v>
      </c>
      <c r="B45" s="105" t="s">
        <v>156</v>
      </c>
      <c r="C45" s="105" t="s">
        <v>618</v>
      </c>
      <c r="D45" s="105">
        <v>301</v>
      </c>
      <c r="E45" s="109" t="s">
        <v>23</v>
      </c>
    </row>
    <row r="46" spans="1:5" ht="28.5" x14ac:dyDescent="0.2">
      <c r="A46" s="105" t="s">
        <v>159</v>
      </c>
      <c r="B46" s="105" t="s">
        <v>158</v>
      </c>
      <c r="C46" s="105" t="s">
        <v>619</v>
      </c>
      <c r="D46" s="105">
        <v>1</v>
      </c>
      <c r="E46" s="109" t="s">
        <v>23</v>
      </c>
    </row>
    <row r="47" spans="1:5" ht="28.5" x14ac:dyDescent="0.2">
      <c r="A47" s="105" t="s">
        <v>161</v>
      </c>
      <c r="B47" s="105" t="s">
        <v>160</v>
      </c>
      <c r="C47" s="105" t="s">
        <v>620</v>
      </c>
      <c r="D47" s="105">
        <v>3070</v>
      </c>
      <c r="E47" s="109" t="s">
        <v>135</v>
      </c>
    </row>
    <row r="48" spans="1:5" x14ac:dyDescent="0.2">
      <c r="A48" s="105" t="s">
        <v>163</v>
      </c>
      <c r="B48" s="105" t="s">
        <v>162</v>
      </c>
      <c r="C48" s="105" t="s">
        <v>621</v>
      </c>
      <c r="D48" s="105">
        <v>929</v>
      </c>
      <c r="E48" s="109" t="s">
        <v>22</v>
      </c>
    </row>
    <row r="49" spans="1:5" x14ac:dyDescent="0.2">
      <c r="A49" s="105" t="s">
        <v>165</v>
      </c>
      <c r="B49" s="105" t="s">
        <v>164</v>
      </c>
      <c r="C49" s="105" t="s">
        <v>622</v>
      </c>
      <c r="D49" s="105">
        <v>2910</v>
      </c>
      <c r="E49" s="109" t="s">
        <v>22</v>
      </c>
    </row>
    <row r="50" spans="1:5" ht="28.5" x14ac:dyDescent="0.2">
      <c r="A50" s="105" t="s">
        <v>167</v>
      </c>
      <c r="B50" s="105" t="s">
        <v>166</v>
      </c>
      <c r="C50" s="105" t="s">
        <v>623</v>
      </c>
      <c r="D50" s="105">
        <v>530</v>
      </c>
      <c r="E50" s="109" t="s">
        <v>23</v>
      </c>
    </row>
    <row r="51" spans="1:5" ht="28.5" x14ac:dyDescent="0.2">
      <c r="A51" s="105" t="s">
        <v>169</v>
      </c>
      <c r="B51" s="105" t="s">
        <v>168</v>
      </c>
      <c r="C51" s="105" t="s">
        <v>624</v>
      </c>
      <c r="D51" s="105">
        <v>854</v>
      </c>
      <c r="E51" s="109" t="s">
        <v>23</v>
      </c>
    </row>
    <row r="52" spans="1:5" ht="28.5" x14ac:dyDescent="0.2">
      <c r="A52" s="105" t="s">
        <v>171</v>
      </c>
      <c r="B52" s="105" t="s">
        <v>170</v>
      </c>
      <c r="C52" s="105" t="s">
        <v>625</v>
      </c>
      <c r="D52" s="105">
        <v>889</v>
      </c>
      <c r="E52" s="109" t="s">
        <v>23</v>
      </c>
    </row>
    <row r="53" spans="1:5" ht="28.5" x14ac:dyDescent="0.2">
      <c r="A53" s="105" t="s">
        <v>173</v>
      </c>
      <c r="B53" s="105" t="s">
        <v>172</v>
      </c>
      <c r="C53" s="105" t="s">
        <v>626</v>
      </c>
      <c r="D53" s="105">
        <v>387</v>
      </c>
      <c r="E53" s="109" t="s">
        <v>23</v>
      </c>
    </row>
    <row r="54" spans="1:5" ht="28.5" x14ac:dyDescent="0.2">
      <c r="A54" s="105" t="s">
        <v>175</v>
      </c>
      <c r="B54" s="105" t="s">
        <v>174</v>
      </c>
      <c r="C54" s="105" t="s">
        <v>627</v>
      </c>
      <c r="D54" s="105">
        <v>413</v>
      </c>
      <c r="E54" s="109" t="s">
        <v>23</v>
      </c>
    </row>
    <row r="55" spans="1:5" ht="28.5" x14ac:dyDescent="0.2">
      <c r="A55" s="105" t="s">
        <v>177</v>
      </c>
      <c r="B55" s="105" t="s">
        <v>176</v>
      </c>
      <c r="C55" s="105" t="s">
        <v>628</v>
      </c>
      <c r="D55" s="105">
        <v>719</v>
      </c>
      <c r="E55" s="109" t="s">
        <v>23</v>
      </c>
    </row>
    <row r="56" spans="1:5" ht="28.5" x14ac:dyDescent="0.2">
      <c r="A56" s="105" t="s">
        <v>179</v>
      </c>
      <c r="B56" s="105" t="s">
        <v>178</v>
      </c>
      <c r="C56" s="105" t="s">
        <v>629</v>
      </c>
      <c r="D56" s="105">
        <v>446</v>
      </c>
      <c r="E56" s="109" t="s">
        <v>23</v>
      </c>
    </row>
    <row r="57" spans="1:5" ht="28.5" x14ac:dyDescent="0.2">
      <c r="A57" s="105" t="s">
        <v>181</v>
      </c>
      <c r="B57" s="105" t="s">
        <v>180</v>
      </c>
      <c r="C57" s="105" t="s">
        <v>630</v>
      </c>
      <c r="D57" s="105">
        <v>0.99</v>
      </c>
      <c r="E57" s="109" t="s">
        <v>23</v>
      </c>
    </row>
    <row r="58" spans="1:5" ht="28.5" x14ac:dyDescent="0.2">
      <c r="A58" s="105" t="s">
        <v>183</v>
      </c>
      <c r="B58" s="105" t="s">
        <v>182</v>
      </c>
      <c r="C58" s="105" t="s">
        <v>631</v>
      </c>
      <c r="D58" s="105">
        <v>627</v>
      </c>
      <c r="E58" s="109" t="s">
        <v>23</v>
      </c>
    </row>
    <row r="59" spans="1:5" ht="28.5" x14ac:dyDescent="0.2">
      <c r="A59" s="105" t="s">
        <v>185</v>
      </c>
      <c r="B59" s="105" t="s">
        <v>184</v>
      </c>
      <c r="C59" s="105" t="s">
        <v>632</v>
      </c>
      <c r="D59" s="105">
        <v>421</v>
      </c>
      <c r="E59" s="109" t="s">
        <v>23</v>
      </c>
    </row>
    <row r="60" spans="1:5" ht="28.5" x14ac:dyDescent="0.2">
      <c r="A60" s="105" t="s">
        <v>187</v>
      </c>
      <c r="B60" s="105" t="s">
        <v>186</v>
      </c>
      <c r="C60" s="105" t="s">
        <v>633</v>
      </c>
      <c r="D60" s="105">
        <v>57</v>
      </c>
      <c r="E60" s="109" t="s">
        <v>23</v>
      </c>
    </row>
    <row r="61" spans="1:5" ht="28.5" x14ac:dyDescent="0.2">
      <c r="A61" s="105" t="s">
        <v>189</v>
      </c>
      <c r="B61" s="105" t="s">
        <v>188</v>
      </c>
      <c r="C61" s="105" t="s">
        <v>634</v>
      </c>
      <c r="D61" s="105">
        <v>216</v>
      </c>
      <c r="E61" s="109" t="s">
        <v>23</v>
      </c>
    </row>
    <row r="62" spans="1:5" ht="28.5" x14ac:dyDescent="0.2">
      <c r="A62" s="105" t="s">
        <v>191</v>
      </c>
      <c r="B62" s="105" t="s">
        <v>190</v>
      </c>
      <c r="C62" s="105" t="s">
        <v>635</v>
      </c>
      <c r="D62" s="105">
        <v>14</v>
      </c>
      <c r="E62" s="109" t="s">
        <v>23</v>
      </c>
    </row>
    <row r="63" spans="1:5" x14ac:dyDescent="0.2">
      <c r="A63" s="105" t="s">
        <v>193</v>
      </c>
      <c r="B63" s="105" t="s">
        <v>192</v>
      </c>
      <c r="C63" s="105" t="s">
        <v>636</v>
      </c>
      <c r="D63" s="105">
        <v>2620</v>
      </c>
      <c r="E63" s="109" t="s">
        <v>22</v>
      </c>
    </row>
    <row r="64" spans="1:5" ht="28.5" x14ac:dyDescent="0.2">
      <c r="A64" s="105" t="s">
        <v>195</v>
      </c>
      <c r="B64" s="105" t="s">
        <v>194</v>
      </c>
      <c r="C64" s="105" t="s">
        <v>637</v>
      </c>
      <c r="D64" s="105">
        <v>363</v>
      </c>
      <c r="E64" s="109" t="s">
        <v>23</v>
      </c>
    </row>
    <row r="65" spans="1:5" ht="28.5" x14ac:dyDescent="0.2">
      <c r="A65" s="105" t="s">
        <v>197</v>
      </c>
      <c r="B65" s="105" t="s">
        <v>196</v>
      </c>
      <c r="C65" s="105" t="s">
        <v>638</v>
      </c>
      <c r="D65" s="105">
        <v>182</v>
      </c>
      <c r="E65" s="109" t="s">
        <v>25</v>
      </c>
    </row>
    <row r="66" spans="1:5" ht="28.5" x14ac:dyDescent="0.2">
      <c r="A66" s="105" t="s">
        <v>199</v>
      </c>
      <c r="B66" s="105" t="s">
        <v>198</v>
      </c>
      <c r="C66" s="105" t="s">
        <v>639</v>
      </c>
      <c r="D66" s="105">
        <v>19</v>
      </c>
      <c r="E66" s="109" t="s">
        <v>25</v>
      </c>
    </row>
    <row r="67" spans="1:5" x14ac:dyDescent="0.2">
      <c r="A67" s="105" t="s">
        <v>201</v>
      </c>
      <c r="B67" s="105" t="s">
        <v>200</v>
      </c>
      <c r="C67" s="105" t="s">
        <v>640</v>
      </c>
      <c r="D67" s="105">
        <v>9710</v>
      </c>
      <c r="E67" s="109" t="s">
        <v>20</v>
      </c>
    </row>
    <row r="68" spans="1:5" ht="85.5" x14ac:dyDescent="0.2">
      <c r="A68" s="105" t="s">
        <v>204</v>
      </c>
      <c r="B68" s="105" t="s">
        <v>203</v>
      </c>
      <c r="C68" s="105" t="s">
        <v>641</v>
      </c>
      <c r="D68" s="105">
        <v>0.1</v>
      </c>
      <c r="E68" s="109" t="s">
        <v>202</v>
      </c>
    </row>
    <row r="69" spans="1:5" ht="85.5" x14ac:dyDescent="0.2">
      <c r="A69" s="105" t="s">
        <v>206</v>
      </c>
      <c r="B69" s="105" t="s">
        <v>205</v>
      </c>
      <c r="C69" s="105" t="s">
        <v>642</v>
      </c>
      <c r="D69" s="105">
        <v>0.06</v>
      </c>
      <c r="E69" s="109" t="s">
        <v>202</v>
      </c>
    </row>
    <row r="70" spans="1:5" ht="85.5" x14ac:dyDescent="0.2">
      <c r="A70" s="105" t="s">
        <v>208</v>
      </c>
      <c r="B70" s="105" t="s">
        <v>207</v>
      </c>
      <c r="C70" s="105" t="s">
        <v>643</v>
      </c>
      <c r="D70" s="105">
        <v>0.22</v>
      </c>
      <c r="E70" s="109" t="s">
        <v>202</v>
      </c>
    </row>
    <row r="71" spans="1:5" ht="85.5" x14ac:dyDescent="0.2">
      <c r="A71" s="105" t="s">
        <v>210</v>
      </c>
      <c r="B71" s="105" t="s">
        <v>209</v>
      </c>
      <c r="C71" s="105" t="s">
        <v>644</v>
      </c>
      <c r="D71" s="105">
        <v>1.58</v>
      </c>
      <c r="E71" s="109" t="s">
        <v>202</v>
      </c>
    </row>
    <row r="72" spans="1:5" ht="28.5" x14ac:dyDescent="0.2">
      <c r="A72" s="105" t="s">
        <v>212</v>
      </c>
      <c r="B72" s="105" t="s">
        <v>211</v>
      </c>
      <c r="C72" s="105" t="s">
        <v>645</v>
      </c>
      <c r="D72" s="105">
        <v>6490</v>
      </c>
      <c r="E72" s="109" t="s">
        <v>135</v>
      </c>
    </row>
    <row r="73" spans="1:5" x14ac:dyDescent="0.2">
      <c r="A73" s="105" t="s">
        <v>214</v>
      </c>
      <c r="B73" s="105" t="s">
        <v>213</v>
      </c>
      <c r="C73" s="105" t="s">
        <v>646</v>
      </c>
      <c r="D73" s="105">
        <v>333</v>
      </c>
      <c r="E73" s="109" t="s">
        <v>24</v>
      </c>
    </row>
    <row r="74" spans="1:5" ht="28.5" x14ac:dyDescent="0.2">
      <c r="A74" s="105" t="s">
        <v>216</v>
      </c>
      <c r="B74" s="105" t="s">
        <v>215</v>
      </c>
      <c r="C74" s="105" t="s">
        <v>647</v>
      </c>
      <c r="D74" s="105">
        <v>871</v>
      </c>
      <c r="E74" s="109" t="s">
        <v>23</v>
      </c>
    </row>
    <row r="75" spans="1:5" ht="28.5" x14ac:dyDescent="0.2">
      <c r="A75" s="105" t="s">
        <v>218</v>
      </c>
      <c r="B75" s="105" t="s">
        <v>217</v>
      </c>
      <c r="C75" s="105" t="s">
        <v>648</v>
      </c>
      <c r="D75" s="105">
        <v>0.49</v>
      </c>
      <c r="E75" s="109" t="s">
        <v>23</v>
      </c>
    </row>
    <row r="76" spans="1:5" x14ac:dyDescent="0.2">
      <c r="A76" s="105" t="s">
        <v>220</v>
      </c>
      <c r="B76" s="105" t="s">
        <v>219</v>
      </c>
      <c r="C76" s="105" t="s">
        <v>649</v>
      </c>
      <c r="D76" s="105">
        <v>1240</v>
      </c>
      <c r="E76" s="109" t="s">
        <v>22</v>
      </c>
    </row>
    <row r="77" spans="1:5" x14ac:dyDescent="0.2">
      <c r="A77" s="105" t="s">
        <v>222</v>
      </c>
      <c r="B77" s="105" t="s">
        <v>221</v>
      </c>
      <c r="C77" s="105" t="s">
        <v>650</v>
      </c>
      <c r="D77" s="105">
        <v>3630</v>
      </c>
      <c r="E77" s="109" t="s">
        <v>22</v>
      </c>
    </row>
    <row r="78" spans="1:5" ht="28.5" x14ac:dyDescent="0.2">
      <c r="A78" s="105" t="s">
        <v>224</v>
      </c>
      <c r="B78" s="105" t="s">
        <v>223</v>
      </c>
      <c r="C78" s="105" t="s">
        <v>651</v>
      </c>
      <c r="D78" s="105">
        <v>31</v>
      </c>
      <c r="E78" s="109" t="s">
        <v>25</v>
      </c>
    </row>
    <row r="79" spans="1:5" ht="28.5" x14ac:dyDescent="0.2">
      <c r="A79" s="105" t="s">
        <v>226</v>
      </c>
      <c r="B79" s="105" t="s">
        <v>225</v>
      </c>
      <c r="C79" s="105" t="s">
        <v>652</v>
      </c>
      <c r="D79" s="105">
        <v>27</v>
      </c>
      <c r="E79" s="109" t="s">
        <v>25</v>
      </c>
    </row>
    <row r="80" spans="1:5" x14ac:dyDescent="0.2">
      <c r="A80" s="105" t="s">
        <v>228</v>
      </c>
      <c r="B80" s="105" t="s">
        <v>227</v>
      </c>
      <c r="C80" s="105" t="s">
        <v>653</v>
      </c>
      <c r="D80" s="105">
        <v>470</v>
      </c>
      <c r="E80" s="109" t="s">
        <v>24</v>
      </c>
    </row>
    <row r="81" spans="1:5" ht="28.5" x14ac:dyDescent="0.2">
      <c r="A81" s="105" t="s">
        <v>230</v>
      </c>
      <c r="B81" s="105" t="s">
        <v>229</v>
      </c>
      <c r="C81" s="105" t="s">
        <v>654</v>
      </c>
      <c r="D81" s="105">
        <v>61</v>
      </c>
      <c r="E81" s="109" t="s">
        <v>23</v>
      </c>
    </row>
    <row r="82" spans="1:5" ht="28.5" x14ac:dyDescent="0.2">
      <c r="A82" s="105" t="s">
        <v>232</v>
      </c>
      <c r="B82" s="105" t="s">
        <v>231</v>
      </c>
      <c r="C82" s="105" t="s">
        <v>655</v>
      </c>
      <c r="D82" s="105">
        <v>23</v>
      </c>
      <c r="E82" s="109" t="s">
        <v>23</v>
      </c>
    </row>
    <row r="83" spans="1:5" ht="28.5" x14ac:dyDescent="0.2">
      <c r="A83" s="105" t="s">
        <v>234</v>
      </c>
      <c r="B83" s="105" t="s">
        <v>233</v>
      </c>
      <c r="C83" s="105" t="s">
        <v>656</v>
      </c>
      <c r="D83" s="105">
        <v>20</v>
      </c>
      <c r="E83" s="109" t="s">
        <v>25</v>
      </c>
    </row>
    <row r="84" spans="1:5" ht="28.5" x14ac:dyDescent="0.2">
      <c r="A84" s="105" t="s">
        <v>236</v>
      </c>
      <c r="B84" s="105" t="s">
        <v>235</v>
      </c>
      <c r="C84" s="105" t="s">
        <v>657</v>
      </c>
      <c r="D84" s="105">
        <v>7</v>
      </c>
      <c r="E84" s="109" t="s">
        <v>25</v>
      </c>
    </row>
    <row r="85" spans="1:5" x14ac:dyDescent="0.2">
      <c r="A85" s="105" t="s">
        <v>238</v>
      </c>
      <c r="B85" s="105" t="s">
        <v>237</v>
      </c>
      <c r="C85" s="105" t="s">
        <v>658</v>
      </c>
      <c r="D85" s="105">
        <v>33</v>
      </c>
      <c r="E85" s="109" t="s">
        <v>24</v>
      </c>
    </row>
    <row r="86" spans="1:5" ht="28.5" x14ac:dyDescent="0.2">
      <c r="A86" s="105" t="s">
        <v>240</v>
      </c>
      <c r="B86" s="105" t="s">
        <v>239</v>
      </c>
      <c r="C86" s="105" t="s">
        <v>659</v>
      </c>
      <c r="D86" s="105">
        <v>34</v>
      </c>
      <c r="E86" s="109" t="s">
        <v>25</v>
      </c>
    </row>
    <row r="87" spans="1:5" ht="28.5" x14ac:dyDescent="0.2">
      <c r="A87" s="105" t="s">
        <v>242</v>
      </c>
      <c r="B87" s="105" t="s">
        <v>241</v>
      </c>
      <c r="C87" s="105" t="s">
        <v>660</v>
      </c>
      <c r="D87" s="105">
        <v>13</v>
      </c>
      <c r="E87" s="109" t="s">
        <v>25</v>
      </c>
    </row>
    <row r="88" spans="1:5" ht="28.5" x14ac:dyDescent="0.2">
      <c r="A88" s="105" t="s">
        <v>244</v>
      </c>
      <c r="B88" s="105" t="s">
        <v>243</v>
      </c>
      <c r="C88" s="105" t="s">
        <v>661</v>
      </c>
      <c r="D88" s="105">
        <v>17</v>
      </c>
      <c r="E88" s="109" t="s">
        <v>25</v>
      </c>
    </row>
    <row r="89" spans="1:5" ht="28.5" x14ac:dyDescent="0.2">
      <c r="A89" s="105" t="s">
        <v>246</v>
      </c>
      <c r="B89" s="105" t="s">
        <v>245</v>
      </c>
      <c r="C89" s="105" t="s">
        <v>662</v>
      </c>
      <c r="D89" s="105">
        <v>3</v>
      </c>
      <c r="E89" s="109" t="s">
        <v>25</v>
      </c>
    </row>
    <row r="90" spans="1:5" x14ac:dyDescent="0.2">
      <c r="A90" s="105" t="s">
        <v>248</v>
      </c>
      <c r="B90" s="105" t="s">
        <v>247</v>
      </c>
      <c r="C90" s="105" t="s">
        <v>663</v>
      </c>
      <c r="D90" s="105">
        <v>41</v>
      </c>
      <c r="E90" s="109" t="s">
        <v>30</v>
      </c>
    </row>
    <row r="91" spans="1:5" ht="28.5" x14ac:dyDescent="0.2">
      <c r="A91" s="105" t="s">
        <v>250</v>
      </c>
      <c r="B91" s="105" t="s">
        <v>249</v>
      </c>
      <c r="C91" s="105" t="s">
        <v>664</v>
      </c>
      <c r="D91" s="105">
        <v>122</v>
      </c>
      <c r="E91" s="109" t="s">
        <v>23</v>
      </c>
    </row>
    <row r="92" spans="1:5" ht="28.5" x14ac:dyDescent="0.2">
      <c r="A92" s="105" t="s">
        <v>252</v>
      </c>
      <c r="B92" s="105" t="s">
        <v>251</v>
      </c>
      <c r="C92" s="105" t="s">
        <v>665</v>
      </c>
      <c r="D92" s="105">
        <v>56</v>
      </c>
      <c r="E92" s="109" t="s">
        <v>23</v>
      </c>
    </row>
    <row r="93" spans="1:5" ht="28.5" x14ac:dyDescent="0.2">
      <c r="A93" s="105" t="s">
        <v>254</v>
      </c>
      <c r="B93" s="105" t="s">
        <v>253</v>
      </c>
      <c r="C93" s="105" t="s">
        <v>666</v>
      </c>
      <c r="D93" s="105">
        <v>1.1000000000000001</v>
      </c>
      <c r="E93" s="109" t="s">
        <v>25</v>
      </c>
    </row>
    <row r="94" spans="1:5" ht="85.5" x14ac:dyDescent="0.2">
      <c r="A94" s="105" t="s">
        <v>256</v>
      </c>
      <c r="B94" s="105" t="s">
        <v>255</v>
      </c>
      <c r="C94" s="105" t="s">
        <v>667</v>
      </c>
      <c r="D94" s="105">
        <v>0.01</v>
      </c>
      <c r="E94" s="109" t="s">
        <v>202</v>
      </c>
    </row>
    <row r="95" spans="1:5" x14ac:dyDescent="0.2">
      <c r="A95" s="105" t="s">
        <v>258</v>
      </c>
      <c r="B95" s="105" t="s">
        <v>257</v>
      </c>
      <c r="C95" s="105" t="s">
        <v>668</v>
      </c>
      <c r="D95" s="105">
        <v>0.35</v>
      </c>
      <c r="E95" s="109" t="s">
        <v>26</v>
      </c>
    </row>
    <row r="96" spans="1:5" x14ac:dyDescent="0.2">
      <c r="A96" s="105" t="s">
        <v>260</v>
      </c>
      <c r="B96" s="105" t="s">
        <v>259</v>
      </c>
      <c r="C96" s="105" t="s">
        <v>669</v>
      </c>
      <c r="D96" s="105">
        <v>17</v>
      </c>
      <c r="E96" s="109" t="s">
        <v>24</v>
      </c>
    </row>
    <row r="97" spans="1:5" x14ac:dyDescent="0.2">
      <c r="A97" s="105" t="s">
        <v>262</v>
      </c>
      <c r="B97" s="105" t="s">
        <v>261</v>
      </c>
      <c r="C97" s="105" t="s">
        <v>670</v>
      </c>
      <c r="D97" s="105">
        <v>0.43</v>
      </c>
      <c r="E97" s="109" t="s">
        <v>26</v>
      </c>
    </row>
    <row r="98" spans="1:5" x14ac:dyDescent="0.2">
      <c r="A98" s="105" t="s">
        <v>264</v>
      </c>
      <c r="B98" s="105" t="s">
        <v>263</v>
      </c>
      <c r="C98" s="105" t="s">
        <v>671</v>
      </c>
      <c r="D98" s="105">
        <v>0.19</v>
      </c>
      <c r="E98" s="109" t="s">
        <v>26</v>
      </c>
    </row>
    <row r="99" spans="1:5" x14ac:dyDescent="0.2">
      <c r="A99" s="105" t="s">
        <v>266</v>
      </c>
      <c r="B99" s="105" t="s">
        <v>265</v>
      </c>
      <c r="C99" s="105" t="s">
        <v>672</v>
      </c>
      <c r="D99" s="105">
        <v>0.33</v>
      </c>
      <c r="E99" s="109" t="s">
        <v>26</v>
      </c>
    </row>
    <row r="100" spans="1:5" ht="28.5" x14ac:dyDescent="0.2">
      <c r="A100" s="105" t="s">
        <v>268</v>
      </c>
      <c r="B100" s="105" t="s">
        <v>267</v>
      </c>
      <c r="C100" s="105" t="s">
        <v>673</v>
      </c>
      <c r="D100" s="105">
        <v>0.05</v>
      </c>
      <c r="E100" s="109" t="s">
        <v>25</v>
      </c>
    </row>
    <row r="101" spans="1:5" ht="85.5" x14ac:dyDescent="0.2">
      <c r="A101" s="105" t="s">
        <v>270</v>
      </c>
      <c r="B101" s="105" t="s">
        <v>269</v>
      </c>
      <c r="C101" s="105" t="s">
        <v>674</v>
      </c>
      <c r="D101" s="105">
        <v>0.16</v>
      </c>
      <c r="E101" s="109" t="s">
        <v>202</v>
      </c>
    </row>
    <row r="102" spans="1:5" ht="85.5" x14ac:dyDescent="0.2">
      <c r="A102" s="105" t="s">
        <v>272</v>
      </c>
      <c r="B102" s="105" t="s">
        <v>271</v>
      </c>
      <c r="C102" s="105" t="s">
        <v>675</v>
      </c>
      <c r="D102" s="105">
        <v>0.11</v>
      </c>
      <c r="E102" s="109" t="s">
        <v>202</v>
      </c>
    </row>
    <row r="103" spans="1:5" ht="85.5" x14ac:dyDescent="0.2">
      <c r="A103" s="105" t="s">
        <v>274</v>
      </c>
      <c r="B103" s="105" t="s">
        <v>273</v>
      </c>
      <c r="C103" s="105" t="s">
        <v>676</v>
      </c>
      <c r="D103" s="105">
        <v>0.09</v>
      </c>
      <c r="E103" s="109" t="s">
        <v>202</v>
      </c>
    </row>
    <row r="104" spans="1:5" x14ac:dyDescent="0.2">
      <c r="A104" s="105" t="s">
        <v>276</v>
      </c>
      <c r="B104" s="105" t="s">
        <v>275</v>
      </c>
      <c r="C104" s="105" t="s">
        <v>677</v>
      </c>
      <c r="D104" s="105">
        <v>231</v>
      </c>
      <c r="E104" s="109" t="s">
        <v>30</v>
      </c>
    </row>
    <row r="105" spans="1:5" ht="28.5" x14ac:dyDescent="0.2">
      <c r="A105" s="105" t="s">
        <v>278</v>
      </c>
      <c r="B105" s="105" t="s">
        <v>277</v>
      </c>
      <c r="C105" s="105" t="s">
        <v>678</v>
      </c>
      <c r="D105" s="105">
        <v>617</v>
      </c>
      <c r="E105" s="109" t="s">
        <v>23</v>
      </c>
    </row>
    <row r="106" spans="1:5" ht="28.5" x14ac:dyDescent="0.2">
      <c r="A106" s="105" t="s">
        <v>280</v>
      </c>
      <c r="B106" s="105" t="s">
        <v>279</v>
      </c>
      <c r="C106" s="105" t="s">
        <v>679</v>
      </c>
      <c r="D106" s="105">
        <v>144</v>
      </c>
      <c r="E106" s="109" t="s">
        <v>23</v>
      </c>
    </row>
    <row r="107" spans="1:5" ht="28.5" x14ac:dyDescent="0.2">
      <c r="A107" s="105" t="s">
        <v>282</v>
      </c>
      <c r="B107" s="105" t="s">
        <v>281</v>
      </c>
      <c r="C107" s="105" t="s">
        <v>680</v>
      </c>
      <c r="D107" s="105">
        <v>27</v>
      </c>
      <c r="E107" s="109" t="s">
        <v>25</v>
      </c>
    </row>
    <row r="108" spans="1:5" ht="28.5" x14ac:dyDescent="0.2">
      <c r="A108" s="105" t="s">
        <v>284</v>
      </c>
      <c r="B108" s="105" t="s">
        <v>283</v>
      </c>
      <c r="C108" s="105" t="s">
        <v>681</v>
      </c>
      <c r="D108" s="105">
        <v>1</v>
      </c>
      <c r="E108" s="109" t="s">
        <v>25</v>
      </c>
    </row>
    <row r="109" spans="1:5" ht="28.5" x14ac:dyDescent="0.2">
      <c r="A109" s="105" t="s">
        <v>286</v>
      </c>
      <c r="B109" s="105" t="s">
        <v>285</v>
      </c>
      <c r="C109" s="105" t="s">
        <v>682</v>
      </c>
      <c r="D109" s="105">
        <v>130</v>
      </c>
      <c r="E109" s="109" t="s">
        <v>23</v>
      </c>
    </row>
    <row r="110" spans="1:5" ht="28.5" x14ac:dyDescent="0.2">
      <c r="A110" s="105" t="s">
        <v>288</v>
      </c>
      <c r="B110" s="105" t="s">
        <v>287</v>
      </c>
      <c r="C110" s="105" t="s">
        <v>683</v>
      </c>
      <c r="D110" s="105">
        <v>13</v>
      </c>
      <c r="E110" s="109" t="s">
        <v>23</v>
      </c>
    </row>
    <row r="111" spans="1:5" ht="85.5" x14ac:dyDescent="0.2">
      <c r="A111" s="105" t="s">
        <v>290</v>
      </c>
      <c r="B111" s="105" t="s">
        <v>289</v>
      </c>
      <c r="C111" s="105" t="s">
        <v>684</v>
      </c>
      <c r="D111" s="105">
        <v>0.05</v>
      </c>
      <c r="E111" s="109" t="s">
        <v>202</v>
      </c>
    </row>
    <row r="112" spans="1:5" x14ac:dyDescent="0.2">
      <c r="A112" s="105" t="s">
        <v>292</v>
      </c>
      <c r="B112" s="105" t="s">
        <v>291</v>
      </c>
      <c r="C112" s="105" t="s">
        <v>685</v>
      </c>
      <c r="D112" s="105">
        <v>583</v>
      </c>
      <c r="E112" s="109" t="s">
        <v>22</v>
      </c>
    </row>
    <row r="113" spans="1:5" ht="85.5" x14ac:dyDescent="0.2">
      <c r="A113" s="105" t="s">
        <v>294</v>
      </c>
      <c r="B113" s="105" t="s">
        <v>293</v>
      </c>
      <c r="C113" s="105" t="s">
        <v>686</v>
      </c>
      <c r="D113" s="105">
        <v>0.04</v>
      </c>
      <c r="E113" s="109" t="s">
        <v>202</v>
      </c>
    </row>
    <row r="114" spans="1:5" ht="85.5" x14ac:dyDescent="0.2">
      <c r="A114" s="105" t="s">
        <v>296</v>
      </c>
      <c r="B114" s="105" t="s">
        <v>295</v>
      </c>
      <c r="C114" s="105" t="s">
        <v>687</v>
      </c>
      <c r="D114" s="105">
        <v>0.02</v>
      </c>
      <c r="E114" s="109" t="s">
        <v>202</v>
      </c>
    </row>
    <row r="115" spans="1:5" ht="85.5" x14ac:dyDescent="0.2">
      <c r="A115" s="105" t="s">
        <v>298</v>
      </c>
      <c r="B115" s="105" t="s">
        <v>297</v>
      </c>
      <c r="C115" s="105" t="s">
        <v>688</v>
      </c>
      <c r="D115" s="105">
        <v>0.31</v>
      </c>
      <c r="E115" s="109" t="s">
        <v>202</v>
      </c>
    </row>
    <row r="116" spans="1:5" ht="85.5" x14ac:dyDescent="0.2">
      <c r="A116" s="105" t="s">
        <v>300</v>
      </c>
      <c r="B116" s="105" t="s">
        <v>299</v>
      </c>
      <c r="C116" s="105" t="s">
        <v>689</v>
      </c>
      <c r="D116" s="105">
        <v>0.97</v>
      </c>
      <c r="E116" s="109" t="s">
        <v>202</v>
      </c>
    </row>
    <row r="117" spans="1:5" ht="85.5" x14ac:dyDescent="0.2">
      <c r="A117" s="105" t="s">
        <v>302</v>
      </c>
      <c r="B117" s="105" t="s">
        <v>301</v>
      </c>
      <c r="C117" s="105" t="s">
        <v>690</v>
      </c>
      <c r="D117" s="105">
        <v>0.28999999999999998</v>
      </c>
      <c r="E117" s="109" t="s">
        <v>202</v>
      </c>
    </row>
    <row r="118" spans="1:5" ht="85.5" x14ac:dyDescent="0.2">
      <c r="A118" s="105" t="s">
        <v>304</v>
      </c>
      <c r="B118" s="105" t="s">
        <v>303</v>
      </c>
      <c r="C118" s="105" t="s">
        <v>691</v>
      </c>
      <c r="D118" s="105">
        <v>0.12</v>
      </c>
      <c r="E118" s="109" t="s">
        <v>202</v>
      </c>
    </row>
    <row r="119" spans="1:5" ht="85.5" x14ac:dyDescent="0.2">
      <c r="A119" s="105" t="s">
        <v>306</v>
      </c>
      <c r="B119" s="105" t="s">
        <v>305</v>
      </c>
      <c r="C119" s="105" t="s">
        <v>692</v>
      </c>
      <c r="D119" s="105">
        <v>0.09</v>
      </c>
      <c r="E119" s="109" t="s">
        <v>202</v>
      </c>
    </row>
    <row r="120" spans="1:5" ht="28.5" x14ac:dyDescent="0.2">
      <c r="A120" s="105" t="s">
        <v>308</v>
      </c>
      <c r="B120" s="105" t="s">
        <v>307</v>
      </c>
      <c r="C120" s="105" t="s">
        <v>693</v>
      </c>
      <c r="D120" s="105">
        <v>2640</v>
      </c>
      <c r="E120" s="109" t="s">
        <v>60</v>
      </c>
    </row>
    <row r="121" spans="1:5" x14ac:dyDescent="0.2">
      <c r="A121" s="105" t="s">
        <v>310</v>
      </c>
      <c r="B121" s="105" t="s">
        <v>309</v>
      </c>
      <c r="C121" s="105" t="s">
        <v>694</v>
      </c>
      <c r="D121" s="105">
        <v>4620</v>
      </c>
      <c r="E121" s="109" t="s">
        <v>21</v>
      </c>
    </row>
    <row r="122" spans="1:5" x14ac:dyDescent="0.2">
      <c r="A122" s="105" t="s">
        <v>312</v>
      </c>
      <c r="B122" s="105" t="s">
        <v>311</v>
      </c>
      <c r="C122" s="105" t="s">
        <v>695</v>
      </c>
      <c r="D122" s="105">
        <v>235</v>
      </c>
      <c r="E122" s="109" t="s">
        <v>21</v>
      </c>
    </row>
    <row r="123" spans="1:5" x14ac:dyDescent="0.2">
      <c r="A123" s="105" t="s">
        <v>314</v>
      </c>
      <c r="B123" s="105" t="s">
        <v>313</v>
      </c>
      <c r="C123" s="105" t="s">
        <v>696</v>
      </c>
      <c r="D123" s="105">
        <v>290</v>
      </c>
      <c r="E123" s="109" t="s">
        <v>21</v>
      </c>
    </row>
    <row r="124" spans="1:5" x14ac:dyDescent="0.2">
      <c r="A124" s="105" t="s">
        <v>316</v>
      </c>
      <c r="B124" s="105" t="s">
        <v>315</v>
      </c>
      <c r="C124" s="105" t="s">
        <v>697</v>
      </c>
      <c r="D124" s="105">
        <v>76</v>
      </c>
      <c r="E124" s="109" t="s">
        <v>21</v>
      </c>
    </row>
    <row r="125" spans="1:5" x14ac:dyDescent="0.2">
      <c r="A125" s="105" t="s">
        <v>318</v>
      </c>
      <c r="B125" s="105" t="s">
        <v>317</v>
      </c>
      <c r="C125" s="105" t="s">
        <v>698</v>
      </c>
      <c r="D125" s="105">
        <v>144</v>
      </c>
      <c r="E125" s="109" t="s">
        <v>21</v>
      </c>
    </row>
    <row r="126" spans="1:5" ht="28.5" x14ac:dyDescent="0.2">
      <c r="A126" s="105" t="s">
        <v>320</v>
      </c>
      <c r="B126" s="105" t="s">
        <v>319</v>
      </c>
      <c r="C126" s="105" t="s">
        <v>699</v>
      </c>
      <c r="D126" s="105">
        <v>2360</v>
      </c>
      <c r="E126" s="109" t="s">
        <v>60</v>
      </c>
    </row>
    <row r="127" spans="1:5" x14ac:dyDescent="0.2">
      <c r="A127" s="105" t="s">
        <v>322</v>
      </c>
      <c r="B127" s="105" t="s">
        <v>321</v>
      </c>
      <c r="C127" s="105" t="s">
        <v>700</v>
      </c>
      <c r="D127" s="105">
        <v>4240</v>
      </c>
      <c r="E127" s="109" t="s">
        <v>22</v>
      </c>
    </row>
    <row r="128" spans="1:5" ht="28.5" x14ac:dyDescent="0.2">
      <c r="A128" s="105" t="s">
        <v>324</v>
      </c>
      <c r="B128" s="105" t="s">
        <v>323</v>
      </c>
      <c r="C128" s="105" t="s">
        <v>701</v>
      </c>
      <c r="D128" s="105">
        <v>29</v>
      </c>
      <c r="E128" s="109" t="s">
        <v>23</v>
      </c>
    </row>
    <row r="129" spans="1:5" ht="28.5" x14ac:dyDescent="0.2">
      <c r="A129" s="105" t="s">
        <v>326</v>
      </c>
      <c r="B129" s="105" t="s">
        <v>325</v>
      </c>
      <c r="C129" s="105" t="s">
        <v>702</v>
      </c>
      <c r="D129" s="105">
        <v>4550</v>
      </c>
      <c r="E129" s="109" t="s">
        <v>135</v>
      </c>
    </row>
    <row r="130" spans="1:5" ht="28.5" x14ac:dyDescent="0.2">
      <c r="A130" s="105" t="s">
        <v>328</v>
      </c>
      <c r="B130" s="105" t="s">
        <v>327</v>
      </c>
      <c r="C130" s="105" t="s">
        <v>703</v>
      </c>
      <c r="D130" s="105">
        <v>17</v>
      </c>
      <c r="E130" s="109" t="s">
        <v>23</v>
      </c>
    </row>
    <row r="131" spans="1:5" ht="28.5" x14ac:dyDescent="0.2">
      <c r="A131" s="105" t="s">
        <v>330</v>
      </c>
      <c r="B131" s="105" t="s">
        <v>329</v>
      </c>
      <c r="C131" s="105" t="s">
        <v>704</v>
      </c>
      <c r="D131" s="105">
        <v>58</v>
      </c>
      <c r="E131" s="109" t="s">
        <v>23</v>
      </c>
    </row>
    <row r="132" spans="1:5" ht="28.5" x14ac:dyDescent="0.2">
      <c r="A132" s="105" t="s">
        <v>332</v>
      </c>
      <c r="B132" s="105" t="s">
        <v>331</v>
      </c>
      <c r="C132" s="105" t="s">
        <v>705</v>
      </c>
      <c r="D132" s="105">
        <v>222</v>
      </c>
      <c r="E132" s="109" t="s">
        <v>23</v>
      </c>
    </row>
    <row r="133" spans="1:5" ht="28.5" x14ac:dyDescent="0.2">
      <c r="A133" s="105" t="s">
        <v>334</v>
      </c>
      <c r="B133" s="105" t="s">
        <v>333</v>
      </c>
      <c r="C133" s="105" t="s">
        <v>706</v>
      </c>
      <c r="D133" s="105">
        <v>236</v>
      </c>
      <c r="E133" s="109" t="s">
        <v>23</v>
      </c>
    </row>
    <row r="134" spans="1:5" ht="28.5" x14ac:dyDescent="0.2">
      <c r="A134" s="105" t="s">
        <v>336</v>
      </c>
      <c r="B134" s="105" t="s">
        <v>335</v>
      </c>
      <c r="C134" s="105" t="s">
        <v>707</v>
      </c>
      <c r="D134" s="105">
        <v>221</v>
      </c>
      <c r="E134" s="109" t="s">
        <v>23</v>
      </c>
    </row>
    <row r="135" spans="1:5" x14ac:dyDescent="0.2">
      <c r="A135" s="105" t="s">
        <v>338</v>
      </c>
      <c r="B135" s="105" t="s">
        <v>337</v>
      </c>
      <c r="C135" s="105" t="s">
        <v>708</v>
      </c>
      <c r="D135" s="105">
        <v>2730</v>
      </c>
      <c r="E135" s="109" t="s">
        <v>22</v>
      </c>
    </row>
    <row r="136" spans="1:5" x14ac:dyDescent="0.2">
      <c r="A136" s="105" t="s">
        <v>340</v>
      </c>
      <c r="B136" s="105" t="s">
        <v>339</v>
      </c>
      <c r="C136" s="105" t="s">
        <v>709</v>
      </c>
      <c r="D136" s="105">
        <v>2850</v>
      </c>
      <c r="E136" s="109" t="s">
        <v>22</v>
      </c>
    </row>
    <row r="137" spans="1:5" x14ac:dyDescent="0.2">
      <c r="A137" s="105" t="s">
        <v>342</v>
      </c>
      <c r="B137" s="105" t="s">
        <v>341</v>
      </c>
      <c r="C137" s="105" t="s">
        <v>710</v>
      </c>
      <c r="D137" s="105">
        <v>5300</v>
      </c>
      <c r="E137" s="109" t="s">
        <v>22</v>
      </c>
    </row>
    <row r="138" spans="1:5" x14ac:dyDescent="0.2">
      <c r="A138" s="105" t="s">
        <v>344</v>
      </c>
      <c r="B138" s="105" t="s">
        <v>343</v>
      </c>
      <c r="C138" s="105" t="s">
        <v>711</v>
      </c>
      <c r="D138" s="105">
        <v>3890</v>
      </c>
      <c r="E138" s="109" t="s">
        <v>22</v>
      </c>
    </row>
    <row r="139" spans="1:5" x14ac:dyDescent="0.2">
      <c r="A139" s="105" t="s">
        <v>346</v>
      </c>
      <c r="B139" s="105" t="s">
        <v>345</v>
      </c>
      <c r="C139" s="105" t="s">
        <v>712</v>
      </c>
      <c r="D139" s="105">
        <v>7330</v>
      </c>
      <c r="E139" s="109" t="s">
        <v>22</v>
      </c>
    </row>
    <row r="140" spans="1:5" ht="28.5" x14ac:dyDescent="0.2">
      <c r="A140" s="105" t="s">
        <v>348</v>
      </c>
      <c r="B140" s="105" t="s">
        <v>347</v>
      </c>
      <c r="C140" s="105" t="s">
        <v>713</v>
      </c>
      <c r="D140" s="105">
        <v>52</v>
      </c>
      <c r="E140" s="109" t="s">
        <v>25</v>
      </c>
    </row>
    <row r="141" spans="1:5" ht="28.5" x14ac:dyDescent="0.2">
      <c r="A141" s="105" t="s">
        <v>350</v>
      </c>
      <c r="B141" s="105" t="s">
        <v>349</v>
      </c>
      <c r="C141" s="105" t="s">
        <v>714</v>
      </c>
      <c r="D141" s="105">
        <v>3</v>
      </c>
      <c r="E141" s="109" t="s">
        <v>25</v>
      </c>
    </row>
    <row r="142" spans="1:5" ht="28.5" x14ac:dyDescent="0.2">
      <c r="A142" s="105" t="s">
        <v>352</v>
      </c>
      <c r="B142" s="105" t="s">
        <v>351</v>
      </c>
      <c r="C142" s="105" t="s">
        <v>715</v>
      </c>
      <c r="D142" s="105">
        <v>95</v>
      </c>
      <c r="E142" s="109" t="s">
        <v>25</v>
      </c>
    </row>
    <row r="143" spans="1:5" ht="114" x14ac:dyDescent="0.2">
      <c r="A143" s="105" t="s">
        <v>354</v>
      </c>
      <c r="B143" s="105" t="s">
        <v>353</v>
      </c>
      <c r="C143" s="105" t="s">
        <v>716</v>
      </c>
      <c r="D143" s="105">
        <v>2</v>
      </c>
      <c r="E143" s="109" t="s">
        <v>28</v>
      </c>
    </row>
    <row r="144" spans="1:5" ht="85.5" x14ac:dyDescent="0.2">
      <c r="A144" s="105" t="s">
        <v>356</v>
      </c>
      <c r="B144" s="105" t="s">
        <v>355</v>
      </c>
      <c r="C144" s="105" t="s">
        <v>717</v>
      </c>
      <c r="D144" s="105">
        <v>4.0000000000000001E-3</v>
      </c>
      <c r="E144" s="109" t="s">
        <v>202</v>
      </c>
    </row>
    <row r="145" spans="1:5" ht="85.5" x14ac:dyDescent="0.2">
      <c r="A145" s="105" t="s">
        <v>358</v>
      </c>
      <c r="B145" s="105" t="s">
        <v>357</v>
      </c>
      <c r="C145" s="105" t="s">
        <v>718</v>
      </c>
      <c r="D145" s="105">
        <v>0.05</v>
      </c>
      <c r="E145" s="109" t="s">
        <v>202</v>
      </c>
    </row>
    <row r="146" spans="1:5" x14ac:dyDescent="0.2">
      <c r="A146" s="105" t="s">
        <v>360</v>
      </c>
      <c r="B146" s="105" t="s">
        <v>359</v>
      </c>
      <c r="C146" s="105" t="s">
        <v>719</v>
      </c>
      <c r="D146" s="105">
        <v>7820</v>
      </c>
      <c r="E146" s="109" t="s">
        <v>20</v>
      </c>
    </row>
    <row r="147" spans="1:5" x14ac:dyDescent="0.2">
      <c r="A147" s="105" t="s">
        <v>362</v>
      </c>
      <c r="B147" s="105" t="s">
        <v>361</v>
      </c>
      <c r="C147" s="105" t="s">
        <v>720</v>
      </c>
      <c r="D147" s="105">
        <v>7620</v>
      </c>
      <c r="E147" s="109" t="s">
        <v>20</v>
      </c>
    </row>
    <row r="148" spans="1:5" ht="85.5" x14ac:dyDescent="0.2">
      <c r="A148" s="105" t="s">
        <v>364</v>
      </c>
      <c r="B148" s="105" t="s">
        <v>363</v>
      </c>
      <c r="C148" s="105" t="s">
        <v>721</v>
      </c>
      <c r="D148" s="105">
        <v>0.17</v>
      </c>
      <c r="E148" s="109" t="s">
        <v>202</v>
      </c>
    </row>
    <row r="149" spans="1:5" ht="85.5" x14ac:dyDescent="0.2">
      <c r="A149" s="105" t="s">
        <v>366</v>
      </c>
      <c r="B149" s="105" t="s">
        <v>365</v>
      </c>
      <c r="C149" s="105" t="s">
        <v>722</v>
      </c>
      <c r="D149" s="105">
        <v>0.1</v>
      </c>
      <c r="E149" s="109" t="s">
        <v>202</v>
      </c>
    </row>
    <row r="150" spans="1:5" ht="85.5" x14ac:dyDescent="0.2">
      <c r="A150" s="105" t="s">
        <v>368</v>
      </c>
      <c r="B150" s="105" t="s">
        <v>367</v>
      </c>
      <c r="C150" s="105" t="s">
        <v>723</v>
      </c>
      <c r="D150" s="105">
        <v>1.82</v>
      </c>
      <c r="E150" s="109" t="s">
        <v>202</v>
      </c>
    </row>
    <row r="151" spans="1:5" ht="85.5" x14ac:dyDescent="0.2">
      <c r="A151" s="105" t="s">
        <v>370</v>
      </c>
      <c r="B151" s="105" t="s">
        <v>369</v>
      </c>
      <c r="C151" s="105" t="s">
        <v>724</v>
      </c>
      <c r="D151" s="105">
        <v>3.0000000000000001E-3</v>
      </c>
      <c r="E151" s="109" t="s">
        <v>202</v>
      </c>
    </row>
    <row r="152" spans="1:5" ht="28.5" x14ac:dyDescent="0.2">
      <c r="A152" s="105" t="s">
        <v>372</v>
      </c>
      <c r="B152" s="105" t="s">
        <v>371</v>
      </c>
      <c r="C152" s="105" t="s">
        <v>725</v>
      </c>
      <c r="D152" s="105">
        <v>2</v>
      </c>
      <c r="E152" s="109" t="s">
        <v>25</v>
      </c>
    </row>
    <row r="153" spans="1:5" x14ac:dyDescent="0.2">
      <c r="A153" s="105" t="s">
        <v>374</v>
      </c>
      <c r="B153" s="105" t="s">
        <v>373</v>
      </c>
      <c r="C153" s="105" t="s">
        <v>726</v>
      </c>
      <c r="D153" s="105">
        <v>392</v>
      </c>
      <c r="E153" s="109" t="s">
        <v>24</v>
      </c>
    </row>
    <row r="154" spans="1:5" x14ac:dyDescent="0.2">
      <c r="A154" s="105" t="s">
        <v>376</v>
      </c>
      <c r="B154" s="105" t="s">
        <v>375</v>
      </c>
      <c r="C154" s="105" t="s">
        <v>727</v>
      </c>
      <c r="D154" s="105">
        <v>7240</v>
      </c>
      <c r="E154" s="109" t="s">
        <v>20</v>
      </c>
    </row>
    <row r="155" spans="1:5" x14ac:dyDescent="0.2">
      <c r="A155" s="105" t="s">
        <v>378</v>
      </c>
      <c r="B155" s="105" t="s">
        <v>377</v>
      </c>
      <c r="C155" s="105" t="s">
        <v>728</v>
      </c>
      <c r="D155" s="105">
        <v>6290</v>
      </c>
      <c r="E155" s="109" t="s">
        <v>20</v>
      </c>
    </row>
    <row r="156" spans="1:5" ht="28.5" x14ac:dyDescent="0.2">
      <c r="A156" s="105" t="s">
        <v>380</v>
      </c>
      <c r="B156" s="105" t="s">
        <v>379</v>
      </c>
      <c r="C156" s="105" t="s">
        <v>729</v>
      </c>
      <c r="D156" s="105">
        <v>2</v>
      </c>
      <c r="E156" s="109" t="s">
        <v>25</v>
      </c>
    </row>
    <row r="157" spans="1:5" x14ac:dyDescent="0.2">
      <c r="A157" s="105" t="s">
        <v>382</v>
      </c>
      <c r="B157" s="105" t="s">
        <v>381</v>
      </c>
      <c r="C157" s="105" t="s">
        <v>730</v>
      </c>
      <c r="D157" s="105">
        <v>580</v>
      </c>
      <c r="E157" s="109" t="s">
        <v>24</v>
      </c>
    </row>
    <row r="158" spans="1:5" ht="28.5" x14ac:dyDescent="0.2">
      <c r="A158" s="105" t="s">
        <v>384</v>
      </c>
      <c r="B158" s="105" t="s">
        <v>383</v>
      </c>
      <c r="C158" s="105" t="s">
        <v>731</v>
      </c>
      <c r="D158" s="105">
        <v>2</v>
      </c>
      <c r="E158" s="109" t="s">
        <v>25</v>
      </c>
    </row>
    <row r="159" spans="1:5" x14ac:dyDescent="0.2">
      <c r="A159" s="105" t="s">
        <v>386</v>
      </c>
      <c r="B159" s="105" t="s">
        <v>385</v>
      </c>
      <c r="C159" s="105" t="s">
        <v>732</v>
      </c>
      <c r="D159" s="105">
        <v>376</v>
      </c>
      <c r="E159" s="109" t="s">
        <v>24</v>
      </c>
    </row>
    <row r="160" spans="1:5" ht="85.5" x14ac:dyDescent="0.2">
      <c r="A160" s="105" t="s">
        <v>388</v>
      </c>
      <c r="B160" s="105" t="s">
        <v>387</v>
      </c>
      <c r="C160" s="105" t="s">
        <v>733</v>
      </c>
      <c r="D160" s="105">
        <v>1.34</v>
      </c>
      <c r="E160" s="109" t="s">
        <v>202</v>
      </c>
    </row>
    <row r="161" spans="1:5" x14ac:dyDescent="0.2">
      <c r="A161" s="105" t="s">
        <v>390</v>
      </c>
      <c r="B161" s="105" t="s">
        <v>389</v>
      </c>
      <c r="C161" s="105" t="s">
        <v>734</v>
      </c>
      <c r="D161" s="105">
        <v>751</v>
      </c>
      <c r="E161" s="109" t="s">
        <v>22</v>
      </c>
    </row>
    <row r="162" spans="1:5" x14ac:dyDescent="0.2">
      <c r="A162" s="105" t="s">
        <v>392</v>
      </c>
      <c r="B162" s="105" t="s">
        <v>391</v>
      </c>
      <c r="C162" s="105" t="s">
        <v>735</v>
      </c>
      <c r="D162" s="105">
        <v>0.4</v>
      </c>
      <c r="E162" s="109" t="s">
        <v>31</v>
      </c>
    </row>
    <row r="163" spans="1:5" ht="28.5" x14ac:dyDescent="0.2">
      <c r="A163" s="105" t="s">
        <v>394</v>
      </c>
      <c r="B163" s="105" t="s">
        <v>393</v>
      </c>
      <c r="C163" s="105" t="s">
        <v>736</v>
      </c>
      <c r="D163" s="105">
        <v>2</v>
      </c>
      <c r="E163" s="109" t="s">
        <v>25</v>
      </c>
    </row>
    <row r="164" spans="1:5" x14ac:dyDescent="0.2">
      <c r="A164" s="105" t="s">
        <v>396</v>
      </c>
      <c r="B164" s="105" t="s">
        <v>395</v>
      </c>
      <c r="C164" s="105" t="s">
        <v>737</v>
      </c>
      <c r="D164" s="105">
        <v>588</v>
      </c>
      <c r="E164" s="109" t="s">
        <v>24</v>
      </c>
    </row>
    <row r="165" spans="1:5" x14ac:dyDescent="0.2">
      <c r="A165" s="105" t="s">
        <v>398</v>
      </c>
      <c r="B165" s="105" t="s">
        <v>397</v>
      </c>
      <c r="C165" s="105" t="s">
        <v>738</v>
      </c>
      <c r="D165" s="105">
        <v>13900</v>
      </c>
      <c r="E165" s="109" t="s">
        <v>20</v>
      </c>
    </row>
    <row r="166" spans="1:5" x14ac:dyDescent="0.2">
      <c r="A166" s="105" t="s">
        <v>400</v>
      </c>
      <c r="B166" s="105" t="s">
        <v>399</v>
      </c>
      <c r="C166" s="105" t="s">
        <v>739</v>
      </c>
      <c r="D166" s="105">
        <v>7260</v>
      </c>
      <c r="E166" s="109" t="s">
        <v>20</v>
      </c>
    </row>
    <row r="167" spans="1:5" x14ac:dyDescent="0.2">
      <c r="A167" s="105" t="s">
        <v>402</v>
      </c>
      <c r="B167" s="105" t="s">
        <v>401</v>
      </c>
      <c r="C167" s="105" t="s">
        <v>740</v>
      </c>
      <c r="D167" s="105">
        <v>9200</v>
      </c>
      <c r="E167" s="109" t="s">
        <v>20</v>
      </c>
    </row>
    <row r="168" spans="1:5" x14ac:dyDescent="0.2">
      <c r="A168" s="105" t="s">
        <v>404</v>
      </c>
      <c r="B168" s="105" t="s">
        <v>403</v>
      </c>
      <c r="C168" s="105" t="s">
        <v>741</v>
      </c>
      <c r="D168" s="105">
        <v>9200</v>
      </c>
      <c r="E168" s="109" t="s">
        <v>20</v>
      </c>
    </row>
    <row r="169" spans="1:5" x14ac:dyDescent="0.2">
      <c r="A169" s="105" t="s">
        <v>406</v>
      </c>
      <c r="B169" s="105" t="s">
        <v>405</v>
      </c>
      <c r="C169" s="105" t="s">
        <v>742</v>
      </c>
      <c r="D169" s="105">
        <v>9030</v>
      </c>
      <c r="E169" s="109" t="s">
        <v>20</v>
      </c>
    </row>
    <row r="170" spans="1:5" x14ac:dyDescent="0.2">
      <c r="A170" s="105" t="s">
        <v>408</v>
      </c>
      <c r="B170" s="105" t="s">
        <v>407</v>
      </c>
      <c r="C170" s="105" t="s">
        <v>743</v>
      </c>
      <c r="D170" s="105">
        <v>9200</v>
      </c>
      <c r="E170" s="109" t="s">
        <v>20</v>
      </c>
    </row>
    <row r="171" spans="1:5" ht="28.5" x14ac:dyDescent="0.2">
      <c r="A171" s="105" t="s">
        <v>410</v>
      </c>
      <c r="B171" s="105" t="s">
        <v>409</v>
      </c>
      <c r="C171" s="105" t="s">
        <v>744</v>
      </c>
      <c r="D171" s="105">
        <v>405</v>
      </c>
      <c r="E171" s="109" t="s">
        <v>23</v>
      </c>
    </row>
    <row r="172" spans="1:5" ht="28.5" x14ac:dyDescent="0.2">
      <c r="A172" s="105" t="s">
        <v>412</v>
      </c>
      <c r="B172" s="105" t="s">
        <v>411</v>
      </c>
      <c r="C172" s="105" t="s">
        <v>745</v>
      </c>
      <c r="D172" s="105">
        <v>13</v>
      </c>
      <c r="E172" s="109" t="s">
        <v>23</v>
      </c>
    </row>
    <row r="173" spans="1:5" x14ac:dyDescent="0.2">
      <c r="A173" s="105" t="s">
        <v>414</v>
      </c>
      <c r="B173" s="105" t="s">
        <v>413</v>
      </c>
      <c r="C173" s="105" t="s">
        <v>746</v>
      </c>
      <c r="D173" s="105">
        <v>9200</v>
      </c>
      <c r="E173" s="109" t="s">
        <v>20</v>
      </c>
    </row>
    <row r="174" spans="1:5" x14ac:dyDescent="0.2">
      <c r="A174" s="105" t="s">
        <v>416</v>
      </c>
      <c r="B174" s="105" t="s">
        <v>415</v>
      </c>
      <c r="C174" s="105" t="s">
        <v>746</v>
      </c>
      <c r="D174" s="105">
        <v>9200</v>
      </c>
      <c r="E174" s="109" t="s">
        <v>20</v>
      </c>
    </row>
    <row r="175" spans="1:5" x14ac:dyDescent="0.2">
      <c r="A175" s="105" t="s">
        <v>418</v>
      </c>
      <c r="B175" s="105" t="s">
        <v>417</v>
      </c>
      <c r="C175" s="105" t="s">
        <v>746</v>
      </c>
      <c r="D175" s="105">
        <v>9200</v>
      </c>
      <c r="E175" s="109" t="s">
        <v>20</v>
      </c>
    </row>
    <row r="176" spans="1:5" x14ac:dyDescent="0.2">
      <c r="A176" s="105" t="s">
        <v>420</v>
      </c>
      <c r="B176" s="105" t="s">
        <v>419</v>
      </c>
      <c r="C176" s="105" t="s">
        <v>746</v>
      </c>
      <c r="D176" s="105">
        <v>9200</v>
      </c>
      <c r="E176" s="109" t="s">
        <v>20</v>
      </c>
    </row>
    <row r="177" spans="1:5" x14ac:dyDescent="0.2">
      <c r="A177" s="105" t="s">
        <v>422</v>
      </c>
      <c r="B177" s="105" t="s">
        <v>421</v>
      </c>
      <c r="C177" s="105" t="s">
        <v>746</v>
      </c>
      <c r="D177" s="105">
        <v>9200</v>
      </c>
      <c r="E177" s="109" t="s">
        <v>20</v>
      </c>
    </row>
    <row r="178" spans="1:5" x14ac:dyDescent="0.2">
      <c r="A178" s="105" t="s">
        <v>424</v>
      </c>
      <c r="B178" s="105" t="s">
        <v>423</v>
      </c>
      <c r="C178" s="105" t="s">
        <v>746</v>
      </c>
      <c r="D178" s="105">
        <v>9200</v>
      </c>
      <c r="E178" s="109" t="s">
        <v>20</v>
      </c>
    </row>
    <row r="179" spans="1:5" x14ac:dyDescent="0.2">
      <c r="A179" s="105" t="s">
        <v>426</v>
      </c>
      <c r="B179" s="105" t="s">
        <v>425</v>
      </c>
      <c r="C179" s="105" t="s">
        <v>746</v>
      </c>
      <c r="D179" s="105">
        <v>9200</v>
      </c>
      <c r="E179" s="109" t="s">
        <v>20</v>
      </c>
    </row>
    <row r="180" spans="1:5" x14ac:dyDescent="0.2">
      <c r="A180" s="105" t="s">
        <v>428</v>
      </c>
      <c r="B180" s="105" t="s">
        <v>427</v>
      </c>
      <c r="C180" s="105" t="s">
        <v>746</v>
      </c>
      <c r="D180" s="105">
        <v>9200</v>
      </c>
      <c r="E180" s="109" t="s">
        <v>20</v>
      </c>
    </row>
    <row r="181" spans="1:5" x14ac:dyDescent="0.2">
      <c r="A181" s="105" t="s">
        <v>430</v>
      </c>
      <c r="B181" s="105" t="s">
        <v>429</v>
      </c>
      <c r="C181" s="105" t="s">
        <v>746</v>
      </c>
      <c r="D181" s="105">
        <v>9200</v>
      </c>
      <c r="E181" s="109" t="s">
        <v>20</v>
      </c>
    </row>
    <row r="182" spans="1:5" x14ac:dyDescent="0.2">
      <c r="A182" s="105" t="s">
        <v>432</v>
      </c>
      <c r="B182" s="105" t="s">
        <v>431</v>
      </c>
      <c r="C182" s="105" t="s">
        <v>746</v>
      </c>
      <c r="D182" s="105">
        <v>9200</v>
      </c>
      <c r="E182" s="109" t="s">
        <v>20</v>
      </c>
    </row>
    <row r="183" spans="1:5" x14ac:dyDescent="0.2">
      <c r="A183" s="105" t="s">
        <v>434</v>
      </c>
      <c r="B183" s="105" t="s">
        <v>433</v>
      </c>
      <c r="C183" s="105" t="s">
        <v>746</v>
      </c>
      <c r="D183" s="105">
        <v>9200</v>
      </c>
      <c r="E183" s="109" t="s">
        <v>20</v>
      </c>
    </row>
    <row r="184" spans="1:5" x14ac:dyDescent="0.2">
      <c r="A184" s="105" t="s">
        <v>436</v>
      </c>
      <c r="B184" s="105" t="s">
        <v>435</v>
      </c>
      <c r="C184" s="105" t="s">
        <v>746</v>
      </c>
      <c r="D184" s="105">
        <v>9200</v>
      </c>
      <c r="E184" s="109" t="s">
        <v>20</v>
      </c>
    </row>
    <row r="185" spans="1:5" x14ac:dyDescent="0.2">
      <c r="A185" s="105" t="s">
        <v>438</v>
      </c>
      <c r="B185" s="105" t="s">
        <v>437</v>
      </c>
      <c r="C185" s="105" t="s">
        <v>746</v>
      </c>
      <c r="D185" s="105">
        <v>9200</v>
      </c>
      <c r="E185" s="109" t="s">
        <v>20</v>
      </c>
    </row>
    <row r="186" spans="1:5" x14ac:dyDescent="0.2">
      <c r="A186" s="105" t="s">
        <v>440</v>
      </c>
      <c r="B186" s="105" t="s">
        <v>439</v>
      </c>
      <c r="C186" s="105" t="s">
        <v>746</v>
      </c>
      <c r="D186" s="105">
        <v>9200</v>
      </c>
      <c r="E186" s="109" t="s">
        <v>20</v>
      </c>
    </row>
    <row r="187" spans="1:5" x14ac:dyDescent="0.2">
      <c r="A187" s="105" t="s">
        <v>442</v>
      </c>
      <c r="B187" s="105" t="s">
        <v>441</v>
      </c>
      <c r="C187" s="105" t="s">
        <v>746</v>
      </c>
      <c r="D187" s="105">
        <v>9200</v>
      </c>
      <c r="E187" s="109" t="s">
        <v>20</v>
      </c>
    </row>
    <row r="188" spans="1:5" x14ac:dyDescent="0.2">
      <c r="A188" s="105" t="s">
        <v>444</v>
      </c>
      <c r="B188" s="105" t="s">
        <v>443</v>
      </c>
      <c r="C188" s="105" t="s">
        <v>747</v>
      </c>
      <c r="D188" s="105">
        <v>2900</v>
      </c>
      <c r="E188" s="109" t="s">
        <v>22</v>
      </c>
    </row>
    <row r="189" spans="1:5" x14ac:dyDescent="0.2">
      <c r="A189" s="105" t="s">
        <v>446</v>
      </c>
      <c r="B189" s="105" t="s">
        <v>445</v>
      </c>
      <c r="C189" s="105" t="s">
        <v>748</v>
      </c>
      <c r="D189" s="105">
        <v>2900</v>
      </c>
      <c r="E189" s="109" t="s">
        <v>22</v>
      </c>
    </row>
    <row r="190" spans="1:5" x14ac:dyDescent="0.2">
      <c r="A190" s="105" t="s">
        <v>448</v>
      </c>
      <c r="B190" s="105" t="s">
        <v>447</v>
      </c>
      <c r="C190" s="105" t="s">
        <v>748</v>
      </c>
      <c r="D190" s="105">
        <v>2900</v>
      </c>
      <c r="E190" s="109" t="s">
        <v>22</v>
      </c>
    </row>
    <row r="191" spans="1:5" ht="85.5" x14ac:dyDescent="0.2">
      <c r="A191" s="105" t="s">
        <v>450</v>
      </c>
      <c r="B191" s="105" t="s">
        <v>449</v>
      </c>
      <c r="C191" s="105" t="s">
        <v>749</v>
      </c>
      <c r="D191" s="105">
        <v>1</v>
      </c>
      <c r="E191" s="109" t="s">
        <v>202</v>
      </c>
    </row>
    <row r="192" spans="1:5" ht="85.5" x14ac:dyDescent="0.2">
      <c r="A192" s="105" t="s">
        <v>452</v>
      </c>
      <c r="B192" s="105" t="s">
        <v>451</v>
      </c>
      <c r="C192" s="105" t="s">
        <v>750</v>
      </c>
      <c r="D192" s="105">
        <v>1</v>
      </c>
      <c r="E192" s="109" t="s">
        <v>202</v>
      </c>
    </row>
    <row r="193" spans="1:5" x14ac:dyDescent="0.2">
      <c r="A193" s="105" t="s">
        <v>454</v>
      </c>
      <c r="B193" s="105" t="s">
        <v>453</v>
      </c>
      <c r="C193" s="105" t="s">
        <v>751</v>
      </c>
      <c r="D193" s="105">
        <v>1800</v>
      </c>
      <c r="E193" s="109" t="s">
        <v>30</v>
      </c>
    </row>
    <row r="194" spans="1:5" x14ac:dyDescent="0.2">
      <c r="A194" s="105" t="s">
        <v>456</v>
      </c>
      <c r="B194" s="105" t="s">
        <v>455</v>
      </c>
      <c r="C194" s="105" t="s">
        <v>752</v>
      </c>
      <c r="D194" s="105">
        <v>1800</v>
      </c>
      <c r="E194" s="109" t="s">
        <v>30</v>
      </c>
    </row>
    <row r="195" spans="1:5" x14ac:dyDescent="0.2">
      <c r="A195" s="105" t="s">
        <v>458</v>
      </c>
      <c r="B195" s="105" t="s">
        <v>457</v>
      </c>
      <c r="C195" s="105" t="s">
        <v>753</v>
      </c>
      <c r="D195" s="105">
        <v>0.14000000000000001</v>
      </c>
      <c r="E195" s="109" t="s">
        <v>30</v>
      </c>
    </row>
    <row r="196" spans="1:5" x14ac:dyDescent="0.2">
      <c r="A196" s="105" t="s">
        <v>460</v>
      </c>
      <c r="B196" s="105" t="s">
        <v>459</v>
      </c>
      <c r="C196" s="105" t="s">
        <v>754</v>
      </c>
      <c r="D196" s="105">
        <v>1800</v>
      </c>
      <c r="E196" s="109" t="s">
        <v>30</v>
      </c>
    </row>
    <row r="197" spans="1:5" x14ac:dyDescent="0.2">
      <c r="A197" s="105" t="s">
        <v>462</v>
      </c>
      <c r="B197" s="105" t="s">
        <v>461</v>
      </c>
      <c r="C197" s="105" t="s">
        <v>755</v>
      </c>
      <c r="D197" s="105">
        <v>9200</v>
      </c>
      <c r="E197" s="109" t="s">
        <v>20</v>
      </c>
    </row>
    <row r="198" spans="1:5" x14ac:dyDescent="0.2">
      <c r="A198" s="105" t="s">
        <v>464</v>
      </c>
      <c r="B198" s="105" t="s">
        <v>463</v>
      </c>
      <c r="C198" s="105" t="s">
        <v>756</v>
      </c>
      <c r="D198" s="105">
        <v>1800</v>
      </c>
      <c r="E198" s="109" t="s">
        <v>30</v>
      </c>
    </row>
    <row r="199" spans="1:5" x14ac:dyDescent="0.2">
      <c r="A199" s="105" t="s">
        <v>466</v>
      </c>
      <c r="B199" s="105" t="s">
        <v>465</v>
      </c>
      <c r="C199" s="105" t="s">
        <v>757</v>
      </c>
      <c r="D199" s="105">
        <v>1800</v>
      </c>
      <c r="E199" s="109" t="s">
        <v>30</v>
      </c>
    </row>
    <row r="200" spans="1:5" x14ac:dyDescent="0.2">
      <c r="A200" s="105" t="s">
        <v>468</v>
      </c>
      <c r="B200" s="105" t="s">
        <v>467</v>
      </c>
      <c r="C200" s="105" t="s">
        <v>758</v>
      </c>
      <c r="D200" s="105">
        <v>1</v>
      </c>
      <c r="E200" s="109" t="s">
        <v>31</v>
      </c>
    </row>
    <row r="201" spans="1:5" x14ac:dyDescent="0.2">
      <c r="A201" s="105" t="s">
        <v>470</v>
      </c>
      <c r="B201" s="105" t="s">
        <v>469</v>
      </c>
      <c r="C201" s="105" t="s">
        <v>757</v>
      </c>
      <c r="D201" s="105">
        <v>9200</v>
      </c>
      <c r="E201" s="109" t="s">
        <v>20</v>
      </c>
    </row>
    <row r="202" spans="1:5" x14ac:dyDescent="0.2">
      <c r="A202" s="105" t="s">
        <v>472</v>
      </c>
      <c r="B202" s="105" t="s">
        <v>471</v>
      </c>
      <c r="C202" s="105" t="s">
        <v>757</v>
      </c>
      <c r="D202" s="105">
        <v>9200</v>
      </c>
      <c r="E202" s="109" t="s">
        <v>20</v>
      </c>
    </row>
    <row r="203" spans="1:5" ht="85.5" x14ac:dyDescent="0.2">
      <c r="A203" s="105" t="s">
        <v>474</v>
      </c>
      <c r="B203" s="105" t="s">
        <v>473</v>
      </c>
      <c r="C203" s="105" t="s">
        <v>759</v>
      </c>
      <c r="D203" s="105">
        <v>1</v>
      </c>
      <c r="E203" s="109" t="s">
        <v>202</v>
      </c>
    </row>
    <row r="204" spans="1:5" x14ac:dyDescent="0.2">
      <c r="A204" s="105" t="s">
        <v>476</v>
      </c>
      <c r="B204" s="105" t="s">
        <v>475</v>
      </c>
      <c r="C204" s="105" t="s">
        <v>760</v>
      </c>
      <c r="D204" s="105">
        <v>9200</v>
      </c>
      <c r="E204" s="109" t="s">
        <v>20</v>
      </c>
    </row>
    <row r="205" spans="1:5" x14ac:dyDescent="0.2">
      <c r="A205" s="105" t="s">
        <v>478</v>
      </c>
      <c r="B205" s="105" t="s">
        <v>477</v>
      </c>
      <c r="C205" s="105" t="s">
        <v>746</v>
      </c>
      <c r="D205" s="105">
        <v>9200</v>
      </c>
      <c r="E205" s="109" t="s">
        <v>20</v>
      </c>
    </row>
    <row r="206" spans="1:5" x14ac:dyDescent="0.2">
      <c r="A206" s="105" t="s">
        <v>480</v>
      </c>
      <c r="B206" s="105" t="s">
        <v>479</v>
      </c>
      <c r="C206" s="105" t="s">
        <v>746</v>
      </c>
      <c r="D206" s="105">
        <v>9200</v>
      </c>
      <c r="E206" s="109" t="s">
        <v>20</v>
      </c>
    </row>
    <row r="207" spans="1:5" x14ac:dyDescent="0.2">
      <c r="A207" s="105" t="s">
        <v>482</v>
      </c>
      <c r="B207" s="105" t="s">
        <v>481</v>
      </c>
      <c r="C207" s="105" t="s">
        <v>746</v>
      </c>
      <c r="D207" s="105">
        <v>9200</v>
      </c>
      <c r="E207" s="109" t="s">
        <v>20</v>
      </c>
    </row>
    <row r="208" spans="1:5" x14ac:dyDescent="0.2">
      <c r="A208" s="105" t="s">
        <v>484</v>
      </c>
      <c r="B208" s="105" t="s">
        <v>483</v>
      </c>
      <c r="C208" s="105" t="s">
        <v>746</v>
      </c>
      <c r="D208" s="105">
        <v>9200</v>
      </c>
      <c r="E208" s="109" t="s">
        <v>20</v>
      </c>
    </row>
    <row r="209" spans="1:5" x14ac:dyDescent="0.2">
      <c r="A209" s="105" t="s">
        <v>486</v>
      </c>
      <c r="B209" s="105" t="s">
        <v>485</v>
      </c>
      <c r="C209" s="105" t="s">
        <v>761</v>
      </c>
      <c r="D209" s="105">
        <v>9200</v>
      </c>
      <c r="E209" s="109" t="s">
        <v>20</v>
      </c>
    </row>
    <row r="210" spans="1:5" ht="85.5" x14ac:dyDescent="0.2">
      <c r="A210" s="105" t="s">
        <v>488</v>
      </c>
      <c r="B210" s="105" t="s">
        <v>487</v>
      </c>
      <c r="C210" s="105" t="s">
        <v>762</v>
      </c>
      <c r="D210" s="105">
        <v>1</v>
      </c>
      <c r="E210" s="109" t="s">
        <v>202</v>
      </c>
    </row>
    <row r="211" spans="1:5" x14ac:dyDescent="0.2">
      <c r="A211" s="105" t="s">
        <v>490</v>
      </c>
      <c r="B211" s="105" t="s">
        <v>489</v>
      </c>
      <c r="C211" s="105" t="s">
        <v>763</v>
      </c>
      <c r="D211" s="105">
        <v>1800</v>
      </c>
      <c r="E211" s="109" t="s">
        <v>30</v>
      </c>
    </row>
    <row r="212" spans="1:5" x14ac:dyDescent="0.2">
      <c r="A212" s="105" t="s">
        <v>492</v>
      </c>
      <c r="B212" s="105" t="s">
        <v>491</v>
      </c>
      <c r="C212" s="105" t="s">
        <v>764</v>
      </c>
      <c r="D212" s="105">
        <v>1800</v>
      </c>
      <c r="E212" s="109" t="s">
        <v>30</v>
      </c>
    </row>
    <row r="213" spans="1:5" x14ac:dyDescent="0.2">
      <c r="A213" s="105" t="s">
        <v>494</v>
      </c>
      <c r="B213" s="105" t="s">
        <v>493</v>
      </c>
      <c r="C213" s="105" t="s">
        <v>494</v>
      </c>
      <c r="D213" s="105">
        <v>9200</v>
      </c>
      <c r="E213" s="109" t="s">
        <v>20</v>
      </c>
    </row>
    <row r="214" spans="1:5" x14ac:dyDescent="0.2">
      <c r="A214" s="105" t="s">
        <v>496</v>
      </c>
      <c r="B214" s="105" t="s">
        <v>495</v>
      </c>
      <c r="C214" s="105" t="s">
        <v>765</v>
      </c>
      <c r="D214" s="105">
        <v>9200</v>
      </c>
      <c r="E214" s="109" t="s">
        <v>20</v>
      </c>
    </row>
    <row r="215" spans="1:5" x14ac:dyDescent="0.2">
      <c r="A215" s="105" t="s">
        <v>498</v>
      </c>
      <c r="B215" s="105" t="s">
        <v>497</v>
      </c>
      <c r="C215" s="105" t="s">
        <v>755</v>
      </c>
      <c r="D215" s="105">
        <v>9200</v>
      </c>
      <c r="E215" s="109" t="s">
        <v>20</v>
      </c>
    </row>
    <row r="216" spans="1:5" x14ac:dyDescent="0.2">
      <c r="A216" s="105" t="s">
        <v>500</v>
      </c>
      <c r="B216" s="105" t="s">
        <v>499</v>
      </c>
      <c r="C216" s="105" t="s">
        <v>766</v>
      </c>
      <c r="D216" s="105">
        <v>1800</v>
      </c>
      <c r="E216" s="109" t="s">
        <v>30</v>
      </c>
    </row>
    <row r="217" spans="1:5" x14ac:dyDescent="0.2">
      <c r="A217" s="105" t="s">
        <v>502</v>
      </c>
      <c r="B217" s="105" t="s">
        <v>501</v>
      </c>
      <c r="C217" s="105" t="s">
        <v>746</v>
      </c>
      <c r="D217" s="105">
        <v>9200</v>
      </c>
      <c r="E217" s="109" t="s">
        <v>20</v>
      </c>
    </row>
    <row r="218" spans="1:5" x14ac:dyDescent="0.2">
      <c r="A218" s="105" t="s">
        <v>504</v>
      </c>
      <c r="B218" s="105" t="s">
        <v>503</v>
      </c>
      <c r="C218" s="105" t="s">
        <v>746</v>
      </c>
      <c r="D218" s="105">
        <v>9200</v>
      </c>
      <c r="E218" s="109" t="s">
        <v>20</v>
      </c>
    </row>
    <row r="219" spans="1:5" ht="85.5" x14ac:dyDescent="0.2">
      <c r="A219" s="105" t="s">
        <v>506</v>
      </c>
      <c r="B219" s="105" t="s">
        <v>505</v>
      </c>
      <c r="C219" s="105" t="s">
        <v>767</v>
      </c>
      <c r="D219" s="105">
        <v>18</v>
      </c>
      <c r="E219" s="109" t="s">
        <v>202</v>
      </c>
    </row>
    <row r="220" spans="1:5" ht="85.5" x14ac:dyDescent="0.2">
      <c r="A220" s="105" t="s">
        <v>508</v>
      </c>
      <c r="B220" s="105" t="s">
        <v>507</v>
      </c>
      <c r="C220" s="105" t="s">
        <v>768</v>
      </c>
      <c r="D220" s="105">
        <v>4900</v>
      </c>
      <c r="E220" s="109" t="s">
        <v>202</v>
      </c>
    </row>
    <row r="221" spans="1:5" x14ac:dyDescent="0.2">
      <c r="A221" s="105" t="s">
        <v>510</v>
      </c>
      <c r="B221" s="105" t="s">
        <v>509</v>
      </c>
      <c r="C221" s="105" t="s">
        <v>769</v>
      </c>
      <c r="D221" s="105">
        <v>10300</v>
      </c>
      <c r="E221" s="109" t="s">
        <v>20</v>
      </c>
    </row>
    <row r="222" spans="1:5" x14ac:dyDescent="0.2">
      <c r="A222" s="105" t="s">
        <v>512</v>
      </c>
      <c r="B222" s="105" t="s">
        <v>511</v>
      </c>
      <c r="C222" s="105" t="s">
        <v>770</v>
      </c>
      <c r="D222" s="105">
        <v>8490</v>
      </c>
      <c r="E222" s="109" t="s">
        <v>20</v>
      </c>
    </row>
    <row r="223" spans="1:5" ht="28.5" x14ac:dyDescent="0.2">
      <c r="A223" s="105" t="s">
        <v>514</v>
      </c>
      <c r="B223" s="105" t="s">
        <v>513</v>
      </c>
      <c r="C223" s="105" t="s">
        <v>771</v>
      </c>
      <c r="D223" s="105">
        <v>258</v>
      </c>
      <c r="E223" s="109" t="s">
        <v>60</v>
      </c>
    </row>
    <row r="224" spans="1:5" x14ac:dyDescent="0.2">
      <c r="A224" s="105" t="s">
        <v>516</v>
      </c>
      <c r="B224" s="105" t="s">
        <v>515</v>
      </c>
      <c r="C224" s="105" t="s">
        <v>772</v>
      </c>
      <c r="D224" s="105">
        <v>120</v>
      </c>
      <c r="E224" s="109" t="s">
        <v>21</v>
      </c>
    </row>
    <row r="225" spans="1:5" x14ac:dyDescent="0.2">
      <c r="A225" s="105" t="s">
        <v>518</v>
      </c>
      <c r="B225" s="105" t="s">
        <v>517</v>
      </c>
      <c r="C225" s="105" t="s">
        <v>773</v>
      </c>
      <c r="D225" s="105">
        <v>231</v>
      </c>
      <c r="E225" s="109" t="s">
        <v>21</v>
      </c>
    </row>
    <row r="226" spans="1:5" x14ac:dyDescent="0.2">
      <c r="A226" s="105" t="s">
        <v>520</v>
      </c>
      <c r="B226" s="105" t="s">
        <v>519</v>
      </c>
      <c r="C226" s="105" t="s">
        <v>774</v>
      </c>
      <c r="D226" s="105">
        <v>4230</v>
      </c>
      <c r="E226" s="109" t="s">
        <v>27</v>
      </c>
    </row>
    <row r="227" spans="1:5" x14ac:dyDescent="0.2">
      <c r="A227" s="105" t="s">
        <v>522</v>
      </c>
      <c r="B227" s="105" t="s">
        <v>521</v>
      </c>
      <c r="C227" s="105" t="s">
        <v>775</v>
      </c>
      <c r="D227" s="105">
        <v>5660</v>
      </c>
      <c r="E227" s="109" t="s">
        <v>27</v>
      </c>
    </row>
    <row r="228" spans="1:5" ht="85.5" x14ac:dyDescent="0.2">
      <c r="A228" s="105" t="s">
        <v>524</v>
      </c>
      <c r="B228" s="105" t="s">
        <v>523</v>
      </c>
      <c r="C228" s="105" t="s">
        <v>776</v>
      </c>
      <c r="D228" s="105">
        <v>0.45</v>
      </c>
      <c r="E228" s="109" t="s">
        <v>202</v>
      </c>
    </row>
    <row r="229" spans="1:5" ht="85.5" x14ac:dyDescent="0.2">
      <c r="A229" s="105" t="s">
        <v>526</v>
      </c>
      <c r="B229" s="105" t="s">
        <v>525</v>
      </c>
      <c r="C229" s="105" t="s">
        <v>777</v>
      </c>
      <c r="D229" s="105">
        <v>5.0000000000000001E-3</v>
      </c>
      <c r="E229" s="109" t="s">
        <v>202</v>
      </c>
    </row>
    <row r="230" spans="1:5" ht="85.5" x14ac:dyDescent="0.2">
      <c r="A230" s="105" t="s">
        <v>528</v>
      </c>
      <c r="B230" s="105" t="s">
        <v>527</v>
      </c>
      <c r="C230" s="105" t="s">
        <v>778</v>
      </c>
      <c r="D230" s="105">
        <v>8.1999999999999993</v>
      </c>
      <c r="E230" s="109" t="s">
        <v>202</v>
      </c>
    </row>
    <row r="231" spans="1:5" ht="85.5" x14ac:dyDescent="0.2">
      <c r="A231" s="105" t="s">
        <v>530</v>
      </c>
      <c r="B231" s="105" t="s">
        <v>529</v>
      </c>
      <c r="C231" s="105" t="s">
        <v>779</v>
      </c>
      <c r="D231" s="105">
        <v>0.24</v>
      </c>
      <c r="E231" s="109" t="s">
        <v>202</v>
      </c>
    </row>
    <row r="232" spans="1:5" ht="85.5" x14ac:dyDescent="0.2">
      <c r="A232" s="105" t="s">
        <v>532</v>
      </c>
      <c r="B232" s="105" t="s">
        <v>531</v>
      </c>
      <c r="C232" s="105" t="s">
        <v>780</v>
      </c>
      <c r="D232" s="105">
        <v>4.0000000000000001E-3</v>
      </c>
      <c r="E232" s="109" t="s">
        <v>202</v>
      </c>
    </row>
    <row r="233" spans="1:5" ht="85.5" x14ac:dyDescent="0.2">
      <c r="A233" s="105" t="s">
        <v>534</v>
      </c>
      <c r="B233" s="105" t="s">
        <v>533</v>
      </c>
      <c r="C233" s="105" t="s">
        <v>781</v>
      </c>
      <c r="D233" s="105">
        <v>0.38</v>
      </c>
      <c r="E233" s="109" t="s">
        <v>202</v>
      </c>
    </row>
    <row r="234" spans="1:5" ht="85.5" x14ac:dyDescent="0.2">
      <c r="A234" s="105" t="s">
        <v>536</v>
      </c>
      <c r="B234" s="105" t="s">
        <v>535</v>
      </c>
      <c r="C234" s="105" t="s">
        <v>782</v>
      </c>
      <c r="D234" s="105">
        <v>0.13</v>
      </c>
      <c r="E234" s="109" t="s">
        <v>202</v>
      </c>
    </row>
    <row r="235" spans="1:5" ht="85.5" x14ac:dyDescent="0.2">
      <c r="A235" s="105" t="s">
        <v>538</v>
      </c>
      <c r="B235" s="105" t="s">
        <v>537</v>
      </c>
      <c r="C235" s="105" t="s">
        <v>783</v>
      </c>
      <c r="D235" s="105">
        <v>2.1000000000000001E-2</v>
      </c>
      <c r="E235" s="109" t="s">
        <v>202</v>
      </c>
    </row>
    <row r="236" spans="1:5" ht="85.5" x14ac:dyDescent="0.2">
      <c r="A236" s="105" t="s">
        <v>540</v>
      </c>
      <c r="B236" s="105" t="s">
        <v>539</v>
      </c>
      <c r="C236" s="105" t="s">
        <v>784</v>
      </c>
      <c r="D236" s="105">
        <v>15</v>
      </c>
      <c r="E236" s="109" t="s">
        <v>202</v>
      </c>
    </row>
    <row r="237" spans="1:5" ht="85.5" x14ac:dyDescent="0.2">
      <c r="A237" s="105" t="s">
        <v>542</v>
      </c>
      <c r="B237" s="105" t="s">
        <v>541</v>
      </c>
      <c r="C237" s="105" t="s">
        <v>785</v>
      </c>
      <c r="D237" s="105">
        <v>8.0000000000000002E-3</v>
      </c>
      <c r="E237" s="109" t="s">
        <v>202</v>
      </c>
    </row>
    <row r="238" spans="1:5" ht="85.5" x14ac:dyDescent="0.2">
      <c r="A238" s="105" t="s">
        <v>544</v>
      </c>
      <c r="B238" s="105" t="s">
        <v>543</v>
      </c>
      <c r="C238" s="105" t="s">
        <v>786</v>
      </c>
      <c r="D238" s="105">
        <v>7.0000000000000001E-3</v>
      </c>
      <c r="E238" s="109" t="s">
        <v>202</v>
      </c>
    </row>
    <row r="239" spans="1:5" ht="114" x14ac:dyDescent="0.2">
      <c r="A239" s="105" t="s">
        <v>546</v>
      </c>
      <c r="B239" s="105" t="s">
        <v>545</v>
      </c>
      <c r="C239" s="105" t="s">
        <v>787</v>
      </c>
      <c r="D239" s="105">
        <v>126</v>
      </c>
      <c r="E239" s="109" t="s">
        <v>28</v>
      </c>
    </row>
    <row r="240" spans="1:5" ht="114" x14ac:dyDescent="0.2">
      <c r="A240" s="105" t="s">
        <v>548</v>
      </c>
      <c r="B240" s="105" t="s">
        <v>547</v>
      </c>
      <c r="C240" s="105" t="s">
        <v>788</v>
      </c>
      <c r="D240" s="105">
        <v>45</v>
      </c>
      <c r="E240" s="109" t="s">
        <v>28</v>
      </c>
    </row>
    <row r="241" spans="1:5" ht="114" x14ac:dyDescent="0.2">
      <c r="A241" s="105" t="s">
        <v>550</v>
      </c>
      <c r="B241" s="105" t="s">
        <v>549</v>
      </c>
      <c r="C241" s="105" t="s">
        <v>789</v>
      </c>
      <c r="D241" s="105">
        <v>92</v>
      </c>
      <c r="E241" s="109" t="s">
        <v>28</v>
      </c>
    </row>
    <row r="242" spans="1:5" ht="114" x14ac:dyDescent="0.2">
      <c r="A242" s="105" t="s">
        <v>552</v>
      </c>
      <c r="B242" s="105" t="s">
        <v>551</v>
      </c>
      <c r="C242" s="105" t="s">
        <v>790</v>
      </c>
      <c r="D242" s="105">
        <v>26</v>
      </c>
      <c r="E242" s="109" t="s">
        <v>28</v>
      </c>
    </row>
    <row r="243" spans="1:5" ht="85.5" x14ac:dyDescent="0.2">
      <c r="A243" s="105" t="s">
        <v>554</v>
      </c>
      <c r="B243" s="105" t="s">
        <v>553</v>
      </c>
      <c r="C243" s="105" t="s">
        <v>791</v>
      </c>
      <c r="D243" s="105">
        <v>0.09</v>
      </c>
      <c r="E243" s="109" t="s">
        <v>202</v>
      </c>
    </row>
    <row r="244" spans="1:5" ht="85.5" x14ac:dyDescent="0.2">
      <c r="A244" s="105" t="s">
        <v>556</v>
      </c>
      <c r="B244" s="105" t="s">
        <v>555</v>
      </c>
      <c r="C244" s="105" t="s">
        <v>792</v>
      </c>
      <c r="D244" s="105">
        <v>9.5000000000000001E-2</v>
      </c>
      <c r="E244" s="109" t="s">
        <v>202</v>
      </c>
    </row>
    <row r="245" spans="1:5" x14ac:dyDescent="0.2">
      <c r="A245" s="105" t="s">
        <v>558</v>
      </c>
      <c r="B245" s="105" t="s">
        <v>557</v>
      </c>
      <c r="C245" s="105" t="s">
        <v>793</v>
      </c>
      <c r="D245" s="105">
        <v>2750</v>
      </c>
      <c r="E245" s="109" t="s">
        <v>30</v>
      </c>
    </row>
    <row r="246" spans="1:5" ht="28.5" x14ac:dyDescent="0.2">
      <c r="A246" s="105" t="s">
        <v>560</v>
      </c>
      <c r="B246" s="105" t="s">
        <v>559</v>
      </c>
      <c r="C246" s="105" t="s">
        <v>794</v>
      </c>
      <c r="D246" s="105">
        <v>13</v>
      </c>
      <c r="E246" s="109" t="s">
        <v>25</v>
      </c>
    </row>
    <row r="247" spans="1:5" x14ac:dyDescent="0.2">
      <c r="A247" s="105" t="s">
        <v>562</v>
      </c>
      <c r="B247" s="105" t="s">
        <v>561</v>
      </c>
      <c r="C247" s="105" t="s">
        <v>561</v>
      </c>
      <c r="D247" s="105" t="s">
        <v>795</v>
      </c>
      <c r="E247" s="109" t="s">
        <v>561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8946B79EE4404E8CE33FD72AF5BD27" ma:contentTypeVersion="10" ma:contentTypeDescription="Create a new document." ma:contentTypeScope="" ma:versionID="cc10e02e22f308e6ff389d597ac32a69">
  <xsd:schema xmlns:xsd="http://www.w3.org/2001/XMLSchema" xmlns:xs="http://www.w3.org/2001/XMLSchema" xmlns:p="http://schemas.microsoft.com/office/2006/metadata/properties" xmlns:ns3="b56bb594-94a1-458f-a3fc-ff1675c6a194" targetNamespace="http://schemas.microsoft.com/office/2006/metadata/properties" ma:root="true" ma:fieldsID="ee62f62ed30c57bee2753c94474f637a" ns3:_="">
    <xsd:import namespace="b56bb594-94a1-458f-a3fc-ff1675c6a194"/>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bb594-94a1-458f-a3fc-ff1675c6a19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F9F06-A952-4B59-8E3D-25ECF22367F8}">
  <ds:schemaRefs>
    <ds:schemaRef ds:uri="http://schemas.microsoft.com/sharepoint/v3/contenttype/forms"/>
  </ds:schemaRefs>
</ds:datastoreItem>
</file>

<file path=customXml/itemProps2.xml><?xml version="1.0" encoding="utf-8"?>
<ds:datastoreItem xmlns:ds="http://schemas.openxmlformats.org/officeDocument/2006/customXml" ds:itemID="{2E7EF775-2D8F-4EF1-8047-1DA6EF323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bb594-94a1-458f-a3fc-ff1675c6a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Process information</vt:lpstr>
      <vt:lpstr>Summary</vt:lpstr>
      <vt:lpstr>Lookup tables</vt:lpstr>
      <vt:lpstr>FGHGGroup</vt:lpstr>
      <vt:lpstr>FGHGs</vt:lpstr>
      <vt:lpstr>ProcessType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Ottinger</dc:creator>
  <cp:keywords/>
  <dc:description/>
  <cp:lastModifiedBy>Girma, Tyobista [US]</cp:lastModifiedBy>
  <cp:revision/>
  <dcterms:created xsi:type="dcterms:W3CDTF">2015-03-10T14:12:01Z</dcterms:created>
  <dcterms:modified xsi:type="dcterms:W3CDTF">2025-06-06T13:09:49Z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0x0101004C8946B79EE4404E8CE33FD72AF5BD27</vt:lpwstr>
  </property>
  <property fmtid="{D5CDD505-2E9C-101B-9397-08002B2CF9AE}" pid="3" name="_activity">
    <vt:lpwstr/>
  </property>
</Properties>
</file>